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2" activeTab="2"/>
  </bookViews>
  <sheets>
    <sheet name="март" sheetId="1" r:id="rId1"/>
    <sheet name="Април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<sst xmlns="http://schemas.openxmlformats.org/spreadsheetml/2006/main" count="731" uniqueCount="216">
  <si>
    <t>ОБЩИНА ТУТРАКАН</t>
  </si>
  <si>
    <t>ОБЩО</t>
  </si>
  <si>
    <t>Общинска пътна мрежа в т.ч.</t>
  </si>
  <si>
    <t>SLS 1132-/II-21,Сливо поле-Тутракан/-Тутракан-/II-21/</t>
  </si>
  <si>
    <t>SLS 1137-/III-205,Стефан Караджа-Тутракан/-Белица-Бреница</t>
  </si>
  <si>
    <t>№      по    ред</t>
  </si>
  <si>
    <t>SLS 1136-/ІІІ-205,БелицаТутракан/ -Варненци -Шуменци- /ІІІ-205/</t>
  </si>
  <si>
    <t xml:space="preserve">Наименование и местонахождение на обектите </t>
  </si>
  <si>
    <t>Параграф 5100: Основен ремонт дълготрайни материални активи</t>
  </si>
  <si>
    <t>Функция 01:Общи държавни служби</t>
  </si>
  <si>
    <t>Функция 03:Образование</t>
  </si>
  <si>
    <t>Параграф 5200: Придобивани на  дълготрайни материални активи</t>
  </si>
  <si>
    <t>Източник на финансиране в т.ч.</t>
  </si>
  <si>
    <t>Функция 08:Икономически дейности и услуги</t>
  </si>
  <si>
    <t>Функция: 07: Почивно дело, култура, религиозни дейности</t>
  </si>
  <si>
    <t>О  Б  Щ  О :</t>
  </si>
  <si>
    <t>Функция 04:Здравеопазване</t>
  </si>
  <si>
    <t xml:space="preserve">Компютри за общинска администрация </t>
  </si>
  <si>
    <t xml:space="preserve">          § 5206</t>
  </si>
  <si>
    <t xml:space="preserve">         § 5203</t>
  </si>
  <si>
    <t>Функция 06:Жилищно строителство, благоустройство, комунално стопанство и опазване на околната среда</t>
  </si>
  <si>
    <t xml:space="preserve">         § 5201</t>
  </si>
  <si>
    <t>ОТЧЕТ</t>
  </si>
  <si>
    <t>план</t>
  </si>
  <si>
    <t>отчет</t>
  </si>
  <si>
    <t>ред</t>
  </si>
  <si>
    <t>Функция 05:Социално осигуряване, подпомагане и грижи</t>
  </si>
  <si>
    <t>2.</t>
  </si>
  <si>
    <t>ДСХ-изграждане на мълниезащита</t>
  </si>
  <si>
    <t>Обследване и мониторинг по геозащитни мероприятия</t>
  </si>
  <si>
    <t>ППР-ТП - пожароизвестителна кула</t>
  </si>
  <si>
    <t>Дигитализация на регулационен план</t>
  </si>
  <si>
    <t>дейност</t>
  </si>
  <si>
    <t>§§</t>
  </si>
  <si>
    <t>51-00</t>
  </si>
  <si>
    <t>52-01</t>
  </si>
  <si>
    <t>52-03</t>
  </si>
  <si>
    <t>52-06</t>
  </si>
  <si>
    <t>53-01</t>
  </si>
  <si>
    <t>в т.ч.              план</t>
  </si>
  <si>
    <t>в т.ч.              Отчет</t>
  </si>
  <si>
    <t>В т.ч.: делегирани бюджети</t>
  </si>
  <si>
    <t>ОПЕРАТИВНИ ПРОГРАМИ</t>
  </si>
  <si>
    <t>1.</t>
  </si>
  <si>
    <t xml:space="preserve">         § 5201 - Придобиване компютри</t>
  </si>
  <si>
    <t xml:space="preserve">         § 5203 Придобиване оборудване</t>
  </si>
  <si>
    <t xml:space="preserve">          § 5206 Инфраструктурни обекти</t>
  </si>
  <si>
    <t>Параграф 5300: Придобиване на  Нематериални дълготрайни активи</t>
  </si>
  <si>
    <t xml:space="preserve">          § 5301 Програмни продукти</t>
  </si>
  <si>
    <t>Ремонт на покрив на ОУ "Ст.Караджа" с.Цар Самуил</t>
  </si>
  <si>
    <t xml:space="preserve">           ЦЕЛЕВА СУБСИДИЯ</t>
  </si>
  <si>
    <t>СОБСТВЕНИ СРЕДСТВА</t>
  </si>
  <si>
    <t>Функция: 08: Икономически дейности и услуги</t>
  </si>
  <si>
    <t xml:space="preserve">          § 5203</t>
  </si>
  <si>
    <t>Параграф 5400: Придобиване на земя</t>
  </si>
  <si>
    <t>54-00</t>
  </si>
  <si>
    <t>Покупка на земя</t>
  </si>
  <si>
    <t>Параграф 5300: Придобиване на  нематериални дълготрайни активи</t>
  </si>
  <si>
    <t>Актуализираплан</t>
  </si>
  <si>
    <t>О   Т   Ч   Е   Т</t>
  </si>
  <si>
    <t xml:space="preserve">  </t>
  </si>
  <si>
    <t>Енергоефективна реконструкция, подпорни стени и районно осветление на СОУ "Й.Йовков"</t>
  </si>
  <si>
    <t>Реконструкция на водопровод по ул."Мусала" и "Ст.Караджа" - Тутракан</t>
  </si>
  <si>
    <t>Ремонт улици в селата</t>
  </si>
  <si>
    <t>SLS 1130-/II-21,Сливо поле-Тутракан/-Цар Самуил</t>
  </si>
  <si>
    <t>SLS 3020/ІІІ-205, Ст. Караджа-Белица/-гр-общ.Главиница-ІІІ-2104</t>
  </si>
  <si>
    <t>52-02</t>
  </si>
  <si>
    <t>Камери за видеонаблюдение</t>
  </si>
  <si>
    <t>Покупка на сграда</t>
  </si>
  <si>
    <t>Покупка на GPS</t>
  </si>
  <si>
    <t xml:space="preserve">         § 5202</t>
  </si>
  <si>
    <t>Външно ел.захранване на ЦНСТ</t>
  </si>
  <si>
    <t>Покупка на фитнес пътека - ДСХ</t>
  </si>
  <si>
    <t xml:space="preserve">Реконструкция детски площадки </t>
  </si>
  <si>
    <t>МИРГ -2- допълнтителни СМР</t>
  </si>
  <si>
    <t>ППР - път с. Цар Самуил - ІІ-21</t>
  </si>
  <si>
    <t>Геодезическо заснемане на проводии терени изготвяне на ПУП и ЗП</t>
  </si>
  <si>
    <t>ППР-реконструкция на ДТБО</t>
  </si>
  <si>
    <t>ППР-дъждовна канализация - с.Нова Черна</t>
  </si>
  <si>
    <t>ППР-дъждовна канализация - ул."Д.Чинтулов" - Тутракан</t>
  </si>
  <si>
    <t>Общинска програма за енергийна ефективност</t>
  </si>
  <si>
    <t>Доставка на климатици на къщи по ул."Рибарска"</t>
  </si>
  <si>
    <t xml:space="preserve">          § 5219</t>
  </si>
  <si>
    <t>52-19</t>
  </si>
  <si>
    <t>за изпълнение на разходите по Поименен списък за 2015 год.</t>
  </si>
  <si>
    <t xml:space="preserve"> </t>
  </si>
  <si>
    <t>53-09</t>
  </si>
  <si>
    <t>52-05</t>
  </si>
  <si>
    <t xml:space="preserve">         § 5205</t>
  </si>
  <si>
    <t xml:space="preserve">         § 5206</t>
  </si>
  <si>
    <t xml:space="preserve">          § 5301</t>
  </si>
  <si>
    <t xml:space="preserve">          § 5309</t>
  </si>
  <si>
    <t>други</t>
  </si>
  <si>
    <t xml:space="preserve">Авторски надзор Технофинанс инженеринг  </t>
  </si>
  <si>
    <t xml:space="preserve">Авторски надзор Владимир Айдемирски ОПМ  </t>
  </si>
  <si>
    <t>Ремонт на сградата на к-во с.Варненци</t>
  </si>
  <si>
    <t>Ремонт на кметство с.Сяново</t>
  </si>
  <si>
    <t>Ремонт на общински жилища</t>
  </si>
  <si>
    <t>Ремонт ОУ "Св. Св. Кирил и Методий" с.Нова черна</t>
  </si>
  <si>
    <t>ОРемонт на ОЦИД</t>
  </si>
  <si>
    <t>ОРемонт на сградата на кметство с.Старо село</t>
  </si>
  <si>
    <t>ОРемонт на сградата на  общинска администрация</t>
  </si>
  <si>
    <t>ОРемонт на помещение за архив</t>
  </si>
  <si>
    <t>ОРемонт  на спортна зала с. Белица</t>
  </si>
  <si>
    <t>ОРемонт на сградата на кметство с.Нова Черна</t>
  </si>
  <si>
    <t>Конструктивно укрепване на МБАЛ</t>
  </si>
  <si>
    <t>ОРемонт на санитарни възли и  ВиК инсталации на ОДЗ и ЦДГ</t>
  </si>
  <si>
    <t xml:space="preserve">Поливен кладенец - парк "Славянка" </t>
  </si>
  <si>
    <t>Корекция на дерета в с. Пожарево</t>
  </si>
  <si>
    <t xml:space="preserve">Ремонт на улици в Тутракан </t>
  </si>
  <si>
    <t>Орг. и безопасност на движението-сигнализация ОПМ</t>
  </si>
  <si>
    <t>Доставка на климатик за ОА</t>
  </si>
  <si>
    <t>Доставка и монтаж на детски съоражения в  ЦДГ</t>
  </si>
  <si>
    <t>Изграждане на пожароизвестителни инсталации в ЦДГ и СОУ</t>
  </si>
  <si>
    <t>Доставка на климатици на ЦДГ "Славянка"</t>
  </si>
  <si>
    <t>Доставка на аспирация в  ОДЗ  "Полет"</t>
  </si>
  <si>
    <t xml:space="preserve">Доставка на видеонаблюдение в ОДЗ </t>
  </si>
  <si>
    <t>Доставка на оборудване ОДЗ "Полет"-с.Цар Самуил</t>
  </si>
  <si>
    <t>ППР-Реконструкция на спортна зала с.Нова черна</t>
  </si>
  <si>
    <t>Трансмариска-древното начало на Тутракан-допълн. СМР</t>
  </si>
  <si>
    <t>ППР-Изготвяне на заявление по програмата за морско дело</t>
  </si>
  <si>
    <t>ППР-Проект за рибарско пристанище</t>
  </si>
  <si>
    <t>Направа на навес и ограда на къщи по ул."Рибарска"</t>
  </si>
  <si>
    <t>Програмни продукти за общ.администрация</t>
  </si>
  <si>
    <t>Рехабилитация на ОПМ и Водопровод</t>
  </si>
  <si>
    <t>Компютър СОУ "Христо Ботев"</t>
  </si>
  <si>
    <t>Кухненско оборудване ЦДГ "Патиланчо"</t>
  </si>
  <si>
    <t>Подготовка и изграждане на ПСОВ първи етап</t>
  </si>
  <si>
    <t>МИРГ-2 парк Тутракан модерна дестинация за туризъм</t>
  </si>
  <si>
    <t>Реновиране музейни къщи ул Рибарска</t>
  </si>
  <si>
    <t>Доставка и монтаж на соларни батерии в ЦДГ</t>
  </si>
  <si>
    <t>котел</t>
  </si>
  <si>
    <t>Актуал.план</t>
  </si>
  <si>
    <t>Ремонт на ОУ "Св. Св. Кирил и Методий" с.Н.Черна физк.салон</t>
  </si>
  <si>
    <t xml:space="preserve">Ремонт на улици в Тутракан -  Д.Чинтулов,З.Стоянов,М.Палаузов,Г.Генов,Рила,Родина, Крепостта,Скобелев,Байкал,Хемус и Петър Берон </t>
  </si>
  <si>
    <t>Ремонт на улици в с. Белица</t>
  </si>
  <si>
    <t>Ремонт на улици в с. Цар Самуил</t>
  </si>
  <si>
    <t>Ремонт на улици в с. Пожарево</t>
  </si>
  <si>
    <t>Ремонт на улици в с. Търновци</t>
  </si>
  <si>
    <t>Ремонт на улици в с. Нова Черна</t>
  </si>
  <si>
    <t>Ремонт на улици в с. Преславци</t>
  </si>
  <si>
    <t>Ремонт на улици в с. Старо село</t>
  </si>
  <si>
    <t xml:space="preserve">Ремонт на улици в Тутракан -  Ана Вентура, Вела Пискова, Ген.Скобелев, Искър и Страцин </t>
  </si>
  <si>
    <t xml:space="preserve">          § 5205</t>
  </si>
  <si>
    <t>Параграф 5500: Капиталови трансфери</t>
  </si>
  <si>
    <t>Функция 07:Почивно дело, култура, религиозни дейности</t>
  </si>
  <si>
    <t xml:space="preserve">          § 5205 Прид.стопански инвентар</t>
  </si>
  <si>
    <t>Капиталов трансфер - читалище Тутракан</t>
  </si>
  <si>
    <t>Водопровод по ул. "П.Волов"- Тутракан</t>
  </si>
  <si>
    <t>ЦНСТ и ЦСРИ</t>
  </si>
  <si>
    <t xml:space="preserve">          § 5201</t>
  </si>
  <si>
    <t>Дигитализация култ.истор.наследство</t>
  </si>
  <si>
    <t xml:space="preserve">         § 5301 - Придобиване на програмни продукти</t>
  </si>
  <si>
    <t>СЕС  -  /СМЕТКИ ЗА ЕВРОПЕЙСКИ СРЕДСТВА/</t>
  </si>
  <si>
    <t>ДМП  -  /ДРУГИ МЕЖДУНАРОДНИ ПРОГРАМИ/</t>
  </si>
  <si>
    <t>ДEС  -  /ДРУГИ ЕВРОПЕЙСКИ СРЕДСТВА/</t>
  </si>
  <si>
    <t>Функция: 03: Образование</t>
  </si>
  <si>
    <t>ОБЩО:</t>
  </si>
  <si>
    <t>дей-   ност</t>
  </si>
  <si>
    <t xml:space="preserve">         СОБСТВЕНИ СРЕДСТВА</t>
  </si>
  <si>
    <t>Преходен остатък</t>
  </si>
  <si>
    <t>Собствени приходи</t>
  </si>
  <si>
    <t xml:space="preserve"> план</t>
  </si>
  <si>
    <t>Ремонт на сградата на  общинска администрация</t>
  </si>
  <si>
    <t>Ремонт на помещение за архив</t>
  </si>
  <si>
    <t>Ремонт на кметство с.Варненци</t>
  </si>
  <si>
    <t>Ремонт на площадка, покрив и ЕЕР на СОУ"Хр.Ботев"</t>
  </si>
  <si>
    <t>Енергоефективна реконструкция и възст.на районно осветление и благоустрояване на СОУ "Й.Йовков" ПМС № 46</t>
  </si>
  <si>
    <t>Ремонт на санитарни възли и  ВиК инсталации на ОДЗ и ЦДГ</t>
  </si>
  <si>
    <t>Улично осветление - ППР</t>
  </si>
  <si>
    <t xml:space="preserve">Ремонт на улици в Тутракан -  Ал.Стамболийски,Ал.Невски,Елин Пелин,Бенковски,Г.Генов,Боровец,Родина, Крепостта,Марица,Д.ПоляновСкобелев,Байкал,Хемус и Петър Берон </t>
  </si>
  <si>
    <t>Ремонт на улица и реконструкция водопровод по ул."В.Априлов"-гр.Тутракан</t>
  </si>
  <si>
    <t>Ремонт на улица и реконструкция на водопровод по ул."Мусала"-гр.Тутракан</t>
  </si>
  <si>
    <t>Рехабилитация на ул."Радецки" с о.т. 31-87-121, гр. Тутракан (ПМС 347/08.12.2016г.)</t>
  </si>
  <si>
    <t>Реконструкция на съществуващи водопроводи и благоустрояване на ул. "Исперих" и ул. "Родина" от о.т.101 до о.т. 223 (ПМС 347/08.12.2016г.)</t>
  </si>
  <si>
    <t>Рехабилитация на улици в с. Старо село от о.т. 85 до о.т.39 (ПМС 347/08.12.2016г.)</t>
  </si>
  <si>
    <t>Рехабилитация на улици в с. Белица с о.т. 18-6-10 (ПМС 347/08.12.2016г.)</t>
  </si>
  <si>
    <t>Рехабилитация на улици в с. Бреница от о.т. 4 до о.т. 22 (ПМС 347/08.12.2016г.)</t>
  </si>
  <si>
    <t>Рехабилитация на улици в с. Нова Черна от о.т. 109 до о.т. 111 (ПМС 347/08.12.2016г.)</t>
  </si>
  <si>
    <t>Рехабилитация на улици в с. Цар Самуил с о.т. 70-56-182 (ПМС 347/08.12.2016г.)</t>
  </si>
  <si>
    <t>SLS 1131-/ІІ-21, Тутракан-Търновци/-Пожарево-Дунавец/от км 6+000 до км 9+000/</t>
  </si>
  <si>
    <t>Закупуване на сграда в с. Цар Самуил</t>
  </si>
  <si>
    <t>Компютри ДГ"Патиланчо</t>
  </si>
  <si>
    <t>Компютри СУ Христо Ботев</t>
  </si>
  <si>
    <t>Компютри ОУчилище с.Нова Черна</t>
  </si>
  <si>
    <t>Изграждане на пожароизвестителни инсталации</t>
  </si>
  <si>
    <t>Дост. и монтаж на аспирация в кухнята на ОДЗ"Полет"</t>
  </si>
  <si>
    <t>ЦДГ "Патиланчо" - ТЕЛЕВИЗОР</t>
  </si>
  <si>
    <t>Компютри ЦНСТ</t>
  </si>
  <si>
    <t>Компютри ЦСРИ</t>
  </si>
  <si>
    <t>Климатици -2 бр. ЦСРИ</t>
  </si>
  <si>
    <t>Окончателно разплащане на СМР на ЦНСТ</t>
  </si>
  <si>
    <t>Окончателно разплащане на СМР на ЦСРИ</t>
  </si>
  <si>
    <t>ПУДОС-Благоустр.около параклис</t>
  </si>
  <si>
    <t>Доставка на компютър Исторически музей</t>
  </si>
  <si>
    <t>Доставка на климатици за Обреден дом</t>
  </si>
  <si>
    <t>Доставка на климатик Исторически музей</t>
  </si>
  <si>
    <t>Проект за яхтено пристанище</t>
  </si>
  <si>
    <t>ППР - Спортна зала</t>
  </si>
  <si>
    <t>Разширяване алеята на славата с доп. 5 стели с имената на новооткритите имена на герои ПМС № 152/24.06.2016г.</t>
  </si>
  <si>
    <t>Изграждане на паметник на загиналите във войните в  с.Белица ПМС № 152/24.06.2016г.</t>
  </si>
  <si>
    <t>Опорен план на община Тутракан</t>
  </si>
  <si>
    <t>Лицензии на програмни продукти - ЦНСТ</t>
  </si>
  <si>
    <t xml:space="preserve"> ЦЕЛЕВА СУБСИДИЯ</t>
  </si>
  <si>
    <t>ПЛАН</t>
  </si>
  <si>
    <t>Рехаб. и промяна предназначението на същ.сграда в Многофункционален център за култура и спорт в гр.Тутракан ПМС № 46</t>
  </si>
  <si>
    <t>Доставка на мот.косачки, мот.резачки кметства</t>
  </si>
  <si>
    <t>Доставка на листосъбирачка</t>
  </si>
  <si>
    <t>Доставка на бензинопил</t>
  </si>
  <si>
    <t>Изграждане на чешма и жертвеник Ист. музей</t>
  </si>
  <si>
    <t>Директор Д-я "Ф С Б ":</t>
  </si>
  <si>
    <t>К М Е Т:</t>
  </si>
  <si>
    <t xml:space="preserve">                            /Николинка Ганева/</t>
  </si>
  <si>
    <t xml:space="preserve">        /д-р Димитър Стефанов/</t>
  </si>
  <si>
    <t xml:space="preserve"> Приложение № 3</t>
  </si>
  <si>
    <t xml:space="preserve">                                                                                                                                         за изпълнение на разходите по Поименен списък за 2016 год.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</si>
</sst>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"/>
    <numFmt numFmtId="186" formatCode="#,##0.0"/>
  </numFmts>
  <fonts count="7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imes New Roman"/>
      <family val="1"/>
    </font>
    <font>
      <b/>
      <sz val="12"/>
      <color indexed="57"/>
      <name val="Times New Roman"/>
      <family val="1"/>
    </font>
    <font>
      <sz val="12"/>
      <color indexed="57"/>
      <name val="Times New Roman"/>
      <family val="1"/>
    </font>
    <font>
      <sz val="10"/>
      <color indexed="12"/>
      <name val="Arial"/>
      <family val="0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3" fillId="33" borderId="24" xfId="0" applyNumberFormat="1" applyFont="1" applyFill="1" applyBorder="1" applyAlignment="1">
      <alignment/>
    </xf>
    <xf numFmtId="0" fontId="6" fillId="0" borderId="34" xfId="0" applyFont="1" applyFill="1" applyBorder="1" applyAlignment="1">
      <alignment horizontal="center" wrapText="1"/>
    </xf>
    <xf numFmtId="3" fontId="3" fillId="33" borderId="12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1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8" fillId="0" borderId="11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14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3" fontId="3" fillId="0" borderId="41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0" fontId="20" fillId="0" borderId="14" xfId="0" applyFont="1" applyBorder="1" applyAlignment="1">
      <alignment/>
    </xf>
    <xf numFmtId="0" fontId="20" fillId="0" borderId="12" xfId="0" applyFont="1" applyBorder="1" applyAlignment="1">
      <alignment/>
    </xf>
    <xf numFmtId="0" fontId="6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/>
    </xf>
    <xf numFmtId="0" fontId="20" fillId="0" borderId="43" xfId="0" applyFont="1" applyBorder="1" applyAlignment="1">
      <alignment/>
    </xf>
    <xf numFmtId="0" fontId="20" fillId="0" borderId="24" xfId="0" applyFont="1" applyBorder="1" applyAlignment="1">
      <alignment/>
    </xf>
    <xf numFmtId="3" fontId="3" fillId="33" borderId="41" xfId="0" applyNumberFormat="1" applyFont="1" applyFill="1" applyBorder="1" applyAlignment="1">
      <alignment/>
    </xf>
    <xf numFmtId="0" fontId="20" fillId="0" borderId="44" xfId="0" applyFont="1" applyBorder="1" applyAlignment="1">
      <alignment/>
    </xf>
    <xf numFmtId="0" fontId="20" fillId="0" borderId="28" xfId="0" applyFont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/>
    </xf>
    <xf numFmtId="0" fontId="20" fillId="0" borderId="31" xfId="0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0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0" fillId="0" borderId="47" xfId="0" applyFont="1" applyBorder="1" applyAlignment="1">
      <alignment/>
    </xf>
    <xf numFmtId="0" fontId="18" fillId="0" borderId="47" xfId="0" applyFont="1" applyFill="1" applyBorder="1" applyAlignment="1">
      <alignment horizontal="left" vertical="center" wrapText="1"/>
    </xf>
    <xf numFmtId="3" fontId="3" fillId="0" borderId="47" xfId="0" applyNumberFormat="1" applyFont="1" applyFill="1" applyBorder="1" applyAlignment="1">
      <alignment/>
    </xf>
    <xf numFmtId="0" fontId="18" fillId="0" borderId="50" xfId="0" applyFont="1" applyFill="1" applyBorder="1" applyAlignment="1">
      <alignment horizontal="center"/>
    </xf>
    <xf numFmtId="0" fontId="18" fillId="0" borderId="47" xfId="0" applyFont="1" applyFill="1" applyBorder="1" applyAlignment="1">
      <alignment wrapText="1"/>
    </xf>
    <xf numFmtId="0" fontId="5" fillId="0" borderId="5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20" fillId="0" borderId="43" xfId="0" applyFont="1" applyFill="1" applyBorder="1" applyAlignment="1">
      <alignment/>
    </xf>
    <xf numFmtId="3" fontId="3" fillId="33" borderId="53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34" xfId="0" applyFill="1" applyBorder="1" applyAlignment="1">
      <alignment/>
    </xf>
    <xf numFmtId="3" fontId="0" fillId="0" borderId="34" xfId="0" applyNumberFormat="1" applyFill="1" applyBorder="1" applyAlignment="1">
      <alignment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7" xfId="0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0" fontId="20" fillId="0" borderId="45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20" fillId="0" borderId="16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3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49" xfId="0" applyFill="1" applyBorder="1" applyAlignment="1">
      <alignment/>
    </xf>
    <xf numFmtId="0" fontId="6" fillId="0" borderId="5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3" fontId="13" fillId="33" borderId="12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4" fillId="0" borderId="48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/>
    </xf>
    <xf numFmtId="0" fontId="20" fillId="0" borderId="61" xfId="0" applyFont="1" applyBorder="1" applyAlignment="1">
      <alignment/>
    </xf>
    <xf numFmtId="0" fontId="20" fillId="0" borderId="38" xfId="0" applyFont="1" applyBorder="1" applyAlignment="1">
      <alignment/>
    </xf>
    <xf numFmtId="0" fontId="18" fillId="0" borderId="38" xfId="0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0" fillId="0" borderId="16" xfId="0" applyFont="1" applyBorder="1" applyAlignment="1">
      <alignment horizontal="left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6" fillId="0" borderId="54" xfId="0" applyFont="1" applyFill="1" applyBorder="1" applyAlignment="1">
      <alignment horizontal="right"/>
    </xf>
    <xf numFmtId="0" fontId="0" fillId="0" borderId="54" xfId="0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5" fillId="0" borderId="43" xfId="0" applyFont="1" applyBorder="1" applyAlignment="1">
      <alignment/>
    </xf>
    <xf numFmtId="0" fontId="5" fillId="0" borderId="24" xfId="0" applyFont="1" applyBorder="1" applyAlignment="1">
      <alignment/>
    </xf>
    <xf numFmtId="0" fontId="30" fillId="33" borderId="53" xfId="0" applyFont="1" applyFill="1" applyBorder="1" applyAlignment="1">
      <alignment/>
    </xf>
    <xf numFmtId="0" fontId="3" fillId="33" borderId="62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5" fillId="0" borderId="6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20" fillId="0" borderId="32" xfId="0" applyFont="1" applyBorder="1" applyAlignment="1">
      <alignment/>
    </xf>
    <xf numFmtId="0" fontId="18" fillId="0" borderId="31" xfId="0" applyFont="1" applyFill="1" applyBorder="1" applyAlignment="1">
      <alignment horizontal="center"/>
    </xf>
    <xf numFmtId="0" fontId="20" fillId="0" borderId="42" xfId="0" applyFont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0" fillId="0" borderId="65" xfId="0" applyFont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0" fillId="0" borderId="53" xfId="0" applyFont="1" applyBorder="1" applyAlignment="1">
      <alignment/>
    </xf>
    <xf numFmtId="0" fontId="18" fillId="0" borderId="11" xfId="0" applyFont="1" applyFill="1" applyBorder="1" applyAlignment="1">
      <alignment wrapText="1"/>
    </xf>
    <xf numFmtId="0" fontId="20" fillId="0" borderId="61" xfId="0" applyFont="1" applyFill="1" applyBorder="1" applyAlignment="1">
      <alignment/>
    </xf>
    <xf numFmtId="0" fontId="20" fillId="0" borderId="38" xfId="0" applyFont="1" applyFill="1" applyBorder="1" applyAlignment="1">
      <alignment/>
    </xf>
    <xf numFmtId="0" fontId="20" fillId="0" borderId="56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18" fillId="0" borderId="11" xfId="0" applyFont="1" applyFill="1" applyBorder="1" applyAlignment="1">
      <alignment horizontal="left"/>
    </xf>
    <xf numFmtId="0" fontId="20" fillId="0" borderId="57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34" borderId="45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8" fillId="34" borderId="10" xfId="0" applyFont="1" applyFill="1" applyBorder="1" applyAlignment="1">
      <alignment horizontal="left" wrapText="1"/>
    </xf>
    <xf numFmtId="3" fontId="3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20" fillId="34" borderId="44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3" fontId="3" fillId="34" borderId="28" xfId="0" applyNumberFormat="1" applyFont="1" applyFill="1" applyBorder="1" applyAlignment="1">
      <alignment/>
    </xf>
    <xf numFmtId="3" fontId="3" fillId="34" borderId="42" xfId="0" applyNumberFormat="1" applyFont="1" applyFill="1" applyBorder="1" applyAlignment="1">
      <alignment/>
    </xf>
    <xf numFmtId="3" fontId="3" fillId="34" borderId="66" xfId="0" applyNumberFormat="1" applyFont="1" applyFill="1" applyBorder="1" applyAlignment="1">
      <alignment/>
    </xf>
    <xf numFmtId="0" fontId="20" fillId="34" borderId="16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 quotePrefix="1">
      <alignment horizontal="left"/>
    </xf>
    <xf numFmtId="3" fontId="3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0" fillId="34" borderId="4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3" fillId="34" borderId="53" xfId="0" applyNumberFormat="1" applyFont="1" applyFill="1" applyBorder="1" applyAlignment="1">
      <alignment/>
    </xf>
    <xf numFmtId="0" fontId="20" fillId="34" borderId="57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20" fillId="34" borderId="17" xfId="0" applyFont="1" applyFill="1" applyBorder="1" applyAlignment="1">
      <alignment/>
    </xf>
    <xf numFmtId="0" fontId="18" fillId="34" borderId="11" xfId="0" applyFont="1" applyFill="1" applyBorder="1" applyAlignment="1">
      <alignment horizontal="left" wrapText="1"/>
    </xf>
    <xf numFmtId="0" fontId="20" fillId="0" borderId="67" xfId="0" applyFont="1" applyBorder="1" applyAlignment="1">
      <alignment/>
    </xf>
    <xf numFmtId="0" fontId="20" fillId="0" borderId="68" xfId="0" applyFont="1" applyBorder="1" applyAlignment="1">
      <alignment/>
    </xf>
    <xf numFmtId="0" fontId="18" fillId="0" borderId="31" xfId="0" applyFont="1" applyFill="1" applyBorder="1" applyAlignment="1">
      <alignment horizontal="left" wrapText="1"/>
    </xf>
    <xf numFmtId="3" fontId="5" fillId="0" borderId="31" xfId="0" applyNumberFormat="1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" fillId="0" borderId="69" xfId="0" applyFont="1" applyBorder="1" applyAlignment="1">
      <alignment/>
    </xf>
    <xf numFmtId="0" fontId="20" fillId="0" borderId="46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0" fillId="34" borderId="67" xfId="0" applyFont="1" applyFill="1" applyBorder="1" applyAlignment="1">
      <alignment/>
    </xf>
    <xf numFmtId="0" fontId="20" fillId="34" borderId="42" xfId="0" applyFont="1" applyFill="1" applyBorder="1" applyAlignment="1">
      <alignment/>
    </xf>
    <xf numFmtId="3" fontId="3" fillId="33" borderId="38" xfId="0" applyNumberFormat="1" applyFont="1" applyFill="1" applyBorder="1" applyAlignment="1">
      <alignment/>
    </xf>
    <xf numFmtId="3" fontId="3" fillId="33" borderId="6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0" fillId="34" borderId="56" xfId="0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6" fillId="34" borderId="18" xfId="0" applyFont="1" applyFill="1" applyBorder="1" applyAlignment="1">
      <alignment horizontal="left"/>
    </xf>
    <xf numFmtId="0" fontId="6" fillId="34" borderId="70" xfId="0" applyFont="1" applyFill="1" applyBorder="1" applyAlignment="1">
      <alignment horizontal="left"/>
    </xf>
    <xf numFmtId="3" fontId="3" fillId="34" borderId="14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71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20" fillId="0" borderId="18" xfId="0" applyFont="1" applyBorder="1" applyAlignment="1">
      <alignment/>
    </xf>
    <xf numFmtId="0" fontId="18" fillId="0" borderId="38" xfId="0" applyFont="1" applyFill="1" applyBorder="1" applyAlignment="1">
      <alignment wrapText="1"/>
    </xf>
    <xf numFmtId="0" fontId="20" fillId="0" borderId="55" xfId="0" applyFont="1" applyFill="1" applyBorder="1" applyAlignment="1">
      <alignment/>
    </xf>
    <xf numFmtId="0" fontId="20" fillId="0" borderId="47" xfId="0" applyFont="1" applyFill="1" applyBorder="1" applyAlignment="1">
      <alignment/>
    </xf>
    <xf numFmtId="0" fontId="18" fillId="0" borderId="14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/>
    </xf>
    <xf numFmtId="0" fontId="20" fillId="35" borderId="65" xfId="0" applyFont="1" applyFill="1" applyBorder="1" applyAlignment="1">
      <alignment horizontal="center"/>
    </xf>
    <xf numFmtId="0" fontId="20" fillId="35" borderId="70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0" fillId="35" borderId="31" xfId="0" applyFont="1" applyFill="1" applyBorder="1" applyAlignment="1">
      <alignment horizontal="center"/>
    </xf>
    <xf numFmtId="0" fontId="20" fillId="35" borderId="50" xfId="0" applyFont="1" applyFill="1" applyBorder="1" applyAlignment="1">
      <alignment horizontal="center" vertical="center" wrapText="1"/>
    </xf>
    <xf numFmtId="0" fontId="20" fillId="35" borderId="68" xfId="0" applyFont="1" applyFill="1" applyBorder="1" applyAlignment="1">
      <alignment horizontal="center"/>
    </xf>
    <xf numFmtId="0" fontId="20" fillId="35" borderId="69" xfId="0" applyFont="1" applyFill="1" applyBorder="1" applyAlignment="1">
      <alignment horizontal="center"/>
    </xf>
    <xf numFmtId="0" fontId="20" fillId="35" borderId="73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51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9" fillId="0" borderId="54" xfId="0" applyFont="1" applyFill="1" applyBorder="1" applyAlignment="1">
      <alignment/>
    </xf>
    <xf numFmtId="0" fontId="29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35" borderId="45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71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/>
    </xf>
    <xf numFmtId="3" fontId="13" fillId="0" borderId="41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20" fillId="0" borderId="67" xfId="0" applyFont="1" applyFill="1" applyBorder="1" applyAlignment="1">
      <alignment/>
    </xf>
    <xf numFmtId="0" fontId="20" fillId="0" borderId="42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left"/>
    </xf>
    <xf numFmtId="0" fontId="20" fillId="0" borderId="7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18" fillId="0" borderId="10" xfId="56" applyFont="1" applyFill="1" applyBorder="1" applyAlignment="1">
      <alignment wrapText="1"/>
      <protection/>
    </xf>
    <xf numFmtId="0" fontId="20" fillId="0" borderId="69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18" fillId="0" borderId="31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31" xfId="0" applyFont="1" applyFill="1" applyBorder="1" applyAlignment="1">
      <alignment horizontal="left"/>
    </xf>
    <xf numFmtId="1" fontId="5" fillId="0" borderId="31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18" fillId="0" borderId="65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20" fillId="0" borderId="65" xfId="0" applyFont="1" applyFill="1" applyBorder="1" applyAlignment="1">
      <alignment horizontal="center"/>
    </xf>
    <xf numFmtId="0" fontId="5" fillId="0" borderId="4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30" fillId="0" borderId="53" xfId="0" applyFont="1" applyFill="1" applyBorder="1" applyAlignment="1">
      <alignment/>
    </xf>
    <xf numFmtId="0" fontId="3" fillId="0" borderId="6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2" fillId="0" borderId="54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3" fontId="20" fillId="0" borderId="21" xfId="0" applyNumberFormat="1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4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49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4" fillId="0" borderId="20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 wrapText="1"/>
    </xf>
    <xf numFmtId="3" fontId="3" fillId="35" borderId="38" xfId="0" applyNumberFormat="1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left" wrapText="1"/>
    </xf>
    <xf numFmtId="0" fontId="34" fillId="0" borderId="1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/>
    </xf>
    <xf numFmtId="0" fontId="1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20" fillId="0" borderId="59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0" fontId="18" fillId="0" borderId="76" xfId="0" applyFont="1" applyFill="1" applyBorder="1" applyAlignment="1">
      <alignment horizontal="center"/>
    </xf>
    <xf numFmtId="0" fontId="18" fillId="0" borderId="76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75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/>
    </xf>
    <xf numFmtId="0" fontId="6" fillId="34" borderId="29" xfId="0" applyFont="1" applyFill="1" applyBorder="1" applyAlignment="1">
      <alignment horizontal="left"/>
    </xf>
    <xf numFmtId="0" fontId="6" fillId="34" borderId="4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10" fillId="34" borderId="74" xfId="0" applyFont="1" applyFill="1" applyBorder="1" applyAlignment="1">
      <alignment horizontal="left"/>
    </xf>
    <xf numFmtId="0" fontId="10" fillId="34" borderId="66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0" fillId="0" borderId="65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7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0" borderId="7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78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left" wrapText="1"/>
    </xf>
    <xf numFmtId="0" fontId="3" fillId="33" borderId="62" xfId="0" applyFont="1" applyFill="1" applyBorder="1" applyAlignment="1">
      <alignment horizontal="left" wrapText="1"/>
    </xf>
    <xf numFmtId="0" fontId="10" fillId="0" borderId="66" xfId="0" applyFont="1" applyFill="1" applyBorder="1" applyAlignment="1">
      <alignment horizontal="left"/>
    </xf>
    <xf numFmtId="0" fontId="10" fillId="0" borderId="74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 wrapText="1"/>
    </xf>
    <xf numFmtId="0" fontId="6" fillId="0" borderId="62" xfId="0" applyFont="1" applyFill="1" applyBorder="1" applyAlignment="1">
      <alignment/>
    </xf>
    <xf numFmtId="0" fontId="3" fillId="33" borderId="65" xfId="0" applyFont="1" applyFill="1" applyBorder="1" applyAlignment="1">
      <alignment horizontal="left" wrapText="1"/>
    </xf>
    <xf numFmtId="0" fontId="3" fillId="33" borderId="35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 wrapText="1"/>
    </xf>
    <xf numFmtId="0" fontId="3" fillId="34" borderId="53" xfId="0" applyFont="1" applyFill="1" applyBorder="1" applyAlignment="1">
      <alignment horizontal="left" wrapText="1"/>
    </xf>
    <xf numFmtId="0" fontId="3" fillId="34" borderId="62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3" fillId="33" borderId="2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33" fillId="0" borderId="20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wrapText="1"/>
    </xf>
    <xf numFmtId="0" fontId="34" fillId="0" borderId="34" xfId="0" applyFont="1" applyFill="1" applyBorder="1" applyAlignment="1">
      <alignment horizontal="center" wrapText="1"/>
    </xf>
    <xf numFmtId="0" fontId="37" fillId="0" borderId="22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left" wrapText="1"/>
    </xf>
    <xf numFmtId="0" fontId="3" fillId="0" borderId="62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62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/>
    </xf>
    <xf numFmtId="0" fontId="10" fillId="0" borderId="6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3" fillId="0" borderId="65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10" fillId="0" borderId="43" xfId="0" applyFont="1" applyFill="1" applyBorder="1" applyAlignment="1">
      <alignment horizontal="left"/>
    </xf>
    <xf numFmtId="0" fontId="37" fillId="0" borderId="59" xfId="0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34" fillId="0" borderId="20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3" xfId="0" applyFont="1" applyFill="1" applyBorder="1" applyAlignment="1">
      <alignment horizontal="left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 shrinkToFit="1"/>
    </xf>
    <xf numFmtId="0" fontId="14" fillId="0" borderId="23" xfId="0" applyFont="1" applyBorder="1" applyAlignment="1">
      <alignment horizontal="center" vertical="center" wrapText="1" shrinkToFi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4"/>
  <sheetViews>
    <sheetView zoomScalePageLayoutView="0" workbookViewId="0" topLeftCell="A127">
      <selection activeCell="F115" sqref="F115"/>
    </sheetView>
  </sheetViews>
  <sheetFormatPr defaultColWidth="9.140625" defaultRowHeight="12.75"/>
  <cols>
    <col min="1" max="1" width="6.140625" style="1" customWidth="1"/>
    <col min="2" max="3" width="7.00390625" style="69" customWidth="1"/>
    <col min="4" max="4" width="5.00390625" style="6" customWidth="1"/>
    <col min="5" max="5" width="60.7109375" style="6" customWidth="1"/>
    <col min="6" max="7" width="13.00390625" style="6" customWidth="1"/>
    <col min="8" max="8" width="12.8515625" style="6" customWidth="1"/>
    <col min="9" max="9" width="13.7109375" style="6" customWidth="1"/>
    <col min="10" max="11" width="12.7109375" style="6" customWidth="1"/>
    <col min="12" max="13" width="12.7109375" style="7" customWidth="1"/>
    <col min="14" max="14" width="11.7109375" style="7" customWidth="1"/>
    <col min="15" max="15" width="11.57421875" style="7" customWidth="1"/>
    <col min="16" max="16384" width="9.140625" style="1" customWidth="1"/>
  </cols>
  <sheetData>
    <row r="1" spans="4:13" ht="15.75">
      <c r="D1" s="7"/>
      <c r="E1" s="76" t="s">
        <v>0</v>
      </c>
      <c r="F1" s="127"/>
      <c r="G1" s="127"/>
      <c r="H1" s="128"/>
      <c r="I1" s="128"/>
      <c r="J1" s="128"/>
      <c r="K1" s="128"/>
      <c r="L1" s="129"/>
      <c r="M1" s="127"/>
    </row>
    <row r="2" spans="2:15" ht="18">
      <c r="B2" s="140"/>
      <c r="C2" s="139"/>
      <c r="D2" s="427" t="s">
        <v>59</v>
      </c>
      <c r="E2" s="427"/>
      <c r="F2" s="427"/>
      <c r="G2" s="427"/>
      <c r="H2" s="427"/>
      <c r="I2" s="427"/>
      <c r="J2" s="427"/>
      <c r="K2" s="427"/>
      <c r="L2" s="427"/>
      <c r="M2" s="427"/>
      <c r="N2" s="1"/>
      <c r="O2" s="1"/>
    </row>
    <row r="3" spans="4:15" ht="15">
      <c r="D3" s="428" t="s">
        <v>84</v>
      </c>
      <c r="E3" s="428"/>
      <c r="F3" s="428"/>
      <c r="G3" s="428"/>
      <c r="H3" s="428"/>
      <c r="I3" s="428"/>
      <c r="J3" s="428"/>
      <c r="K3" s="428"/>
      <c r="L3" s="428"/>
      <c r="M3" s="428"/>
      <c r="N3" s="1"/>
      <c r="O3" s="1"/>
    </row>
    <row r="4" spans="4:15" ht="15.75" thickBot="1">
      <c r="D4" s="79"/>
      <c r="E4" s="79"/>
      <c r="F4" s="79"/>
      <c r="G4" s="79"/>
      <c r="H4" s="79"/>
      <c r="I4" s="79"/>
      <c r="J4" s="79"/>
      <c r="K4" s="79"/>
      <c r="L4" s="79"/>
      <c r="M4" s="79"/>
      <c r="N4" s="1"/>
      <c r="O4" s="1"/>
    </row>
    <row r="5" spans="2:15" ht="13.5" thickBot="1">
      <c r="B5" s="436" t="s">
        <v>32</v>
      </c>
      <c r="C5" s="436" t="s">
        <v>33</v>
      </c>
      <c r="D5" s="439" t="s">
        <v>5</v>
      </c>
      <c r="E5" s="441" t="s">
        <v>7</v>
      </c>
      <c r="F5" s="429" t="s">
        <v>1</v>
      </c>
      <c r="G5" s="18"/>
      <c r="H5" s="431" t="s">
        <v>12</v>
      </c>
      <c r="I5" s="431"/>
      <c r="J5" s="432"/>
      <c r="K5" s="432"/>
      <c r="L5" s="432"/>
      <c r="M5" s="432"/>
      <c r="N5" s="21"/>
      <c r="O5" s="22"/>
    </row>
    <row r="6" spans="2:15" ht="13.5" thickBot="1">
      <c r="B6" s="437"/>
      <c r="C6" s="437"/>
      <c r="D6" s="440"/>
      <c r="E6" s="442"/>
      <c r="F6" s="430"/>
      <c r="G6" s="42" t="s">
        <v>22</v>
      </c>
      <c r="H6" s="17" t="s">
        <v>50</v>
      </c>
      <c r="I6" s="23"/>
      <c r="J6" s="433" t="s">
        <v>51</v>
      </c>
      <c r="K6" s="434"/>
      <c r="L6" s="434"/>
      <c r="M6" s="435"/>
      <c r="N6" s="24" t="s">
        <v>41</v>
      </c>
      <c r="O6" s="22"/>
    </row>
    <row r="7" spans="2:15" ht="26.25" thickBot="1">
      <c r="B7" s="438"/>
      <c r="C7" s="438"/>
      <c r="D7" s="19" t="s">
        <v>25</v>
      </c>
      <c r="E7" s="45"/>
      <c r="F7" s="44"/>
      <c r="G7" s="19"/>
      <c r="H7" s="9" t="s">
        <v>58</v>
      </c>
      <c r="I7" s="20" t="s">
        <v>24</v>
      </c>
      <c r="J7" s="13" t="s">
        <v>23</v>
      </c>
      <c r="K7" s="13" t="s">
        <v>24</v>
      </c>
      <c r="L7" s="73" t="s">
        <v>92</v>
      </c>
      <c r="M7" s="73" t="s">
        <v>92</v>
      </c>
      <c r="N7" s="73" t="s">
        <v>39</v>
      </c>
      <c r="O7" s="73" t="s">
        <v>40</v>
      </c>
    </row>
    <row r="8" spans="2:15" ht="25.5" customHeight="1" thickBot="1">
      <c r="B8" s="85"/>
      <c r="C8" s="85"/>
      <c r="D8" s="86">
        <v>1</v>
      </c>
      <c r="E8" s="8">
        <v>2</v>
      </c>
      <c r="F8" s="87">
        <v>3</v>
      </c>
      <c r="G8" s="8">
        <v>4</v>
      </c>
      <c r="H8" s="88">
        <v>5</v>
      </c>
      <c r="I8" s="88">
        <v>6</v>
      </c>
      <c r="J8" s="88">
        <v>7</v>
      </c>
      <c r="K8" s="88">
        <v>8</v>
      </c>
      <c r="L8" s="8">
        <v>9</v>
      </c>
      <c r="M8" s="8">
        <v>10</v>
      </c>
      <c r="N8" s="8">
        <v>11</v>
      </c>
      <c r="O8" s="8">
        <v>12</v>
      </c>
    </row>
    <row r="9" spans="1:15" ht="31.5" customHeight="1" thickBot="1">
      <c r="A9" s="1" t="s">
        <v>60</v>
      </c>
      <c r="B9" s="90"/>
      <c r="C9" s="91"/>
      <c r="D9" s="443" t="s">
        <v>8</v>
      </c>
      <c r="E9" s="444"/>
      <c r="F9" s="41">
        <f>J9+H9+L9</f>
        <v>446090</v>
      </c>
      <c r="G9" s="41">
        <f aca="true" t="shared" si="0" ref="G9:G36">I9+K9</f>
        <v>1954</v>
      </c>
      <c r="H9" s="41">
        <f aca="true" t="shared" si="1" ref="H9:O9">H10+H19+H27+H29+H36+H38+H24</f>
        <v>317500</v>
      </c>
      <c r="I9" s="41">
        <f t="shared" si="1"/>
        <v>1954</v>
      </c>
      <c r="J9" s="41">
        <f t="shared" si="1"/>
        <v>121900</v>
      </c>
      <c r="K9" s="41">
        <f t="shared" si="1"/>
        <v>0</v>
      </c>
      <c r="L9" s="41">
        <f t="shared" si="1"/>
        <v>6690</v>
      </c>
      <c r="M9" s="41">
        <f t="shared" si="1"/>
        <v>0</v>
      </c>
      <c r="N9" s="41">
        <f t="shared" si="1"/>
        <v>0</v>
      </c>
      <c r="O9" s="41">
        <f t="shared" si="1"/>
        <v>0</v>
      </c>
    </row>
    <row r="10" spans="1:15" ht="17.25" customHeight="1">
      <c r="A10" s="2"/>
      <c r="B10" s="231"/>
      <c r="C10" s="189"/>
      <c r="D10" s="445" t="s">
        <v>9</v>
      </c>
      <c r="E10" s="446"/>
      <c r="F10" s="83">
        <f aca="true" t="shared" si="2" ref="F10:F29">J10+H10</f>
        <v>45000</v>
      </c>
      <c r="G10" s="83">
        <f t="shared" si="0"/>
        <v>1954</v>
      </c>
      <c r="H10" s="83">
        <f>SUM(H11:H18)</f>
        <v>17000</v>
      </c>
      <c r="I10" s="83">
        <f>SUM(I11:I17)</f>
        <v>1954</v>
      </c>
      <c r="J10" s="83">
        <f>SUM(J11:J18)</f>
        <v>28000</v>
      </c>
      <c r="K10" s="83">
        <f>SUM(K11:K18)</f>
        <v>0</v>
      </c>
      <c r="L10" s="83">
        <f>SUM(L11:L15)</f>
        <v>0</v>
      </c>
      <c r="M10" s="83">
        <f>SUM(M11:M15)</f>
        <v>0</v>
      </c>
      <c r="N10" s="83">
        <f>SUM(N11:N15)</f>
        <v>0</v>
      </c>
      <c r="O10" s="190">
        <f>SUM(O11:O15)</f>
        <v>0</v>
      </c>
    </row>
    <row r="11" spans="1:31" s="191" customFormat="1" ht="15.75">
      <c r="A11" s="136"/>
      <c r="B11" s="96">
        <v>2122</v>
      </c>
      <c r="C11" s="70" t="s">
        <v>34</v>
      </c>
      <c r="D11" s="263">
        <v>1</v>
      </c>
      <c r="E11" s="57" t="s">
        <v>101</v>
      </c>
      <c r="F11" s="11">
        <f t="shared" si="2"/>
        <v>12500</v>
      </c>
      <c r="G11" s="11">
        <f t="shared" si="0"/>
        <v>0</v>
      </c>
      <c r="H11" s="3">
        <v>12500</v>
      </c>
      <c r="I11" s="3"/>
      <c r="J11" s="54"/>
      <c r="K11" s="3"/>
      <c r="L11" s="3"/>
      <c r="M11" s="3"/>
      <c r="N11" s="3"/>
      <c r="O11" s="5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91" customFormat="1" ht="15.75">
      <c r="A12" s="136"/>
      <c r="B12" s="96">
        <v>2122</v>
      </c>
      <c r="C12" s="70" t="s">
        <v>34</v>
      </c>
      <c r="D12" s="263">
        <v>2</v>
      </c>
      <c r="E12" s="57" t="s">
        <v>95</v>
      </c>
      <c r="F12" s="11">
        <f aca="true" t="shared" si="3" ref="F12:F18">J12+H12</f>
        <v>2000</v>
      </c>
      <c r="G12" s="11">
        <f t="shared" si="0"/>
        <v>1954</v>
      </c>
      <c r="H12" s="3">
        <v>2000</v>
      </c>
      <c r="I12" s="3">
        <v>1954</v>
      </c>
      <c r="J12" s="3"/>
      <c r="K12" s="3"/>
      <c r="L12" s="3"/>
      <c r="M12" s="3"/>
      <c r="N12" s="3"/>
      <c r="O12" s="5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91" customFormat="1" ht="15.75">
      <c r="A13" s="136"/>
      <c r="B13" s="96">
        <v>2122</v>
      </c>
      <c r="C13" s="70" t="s">
        <v>34</v>
      </c>
      <c r="D13" s="263">
        <v>3</v>
      </c>
      <c r="E13" s="57" t="s">
        <v>102</v>
      </c>
      <c r="F13" s="11">
        <f t="shared" si="3"/>
        <v>5000</v>
      </c>
      <c r="G13" s="11">
        <f t="shared" si="0"/>
        <v>0</v>
      </c>
      <c r="H13" s="3">
        <v>0</v>
      </c>
      <c r="I13" s="3"/>
      <c r="J13" s="3">
        <v>5000</v>
      </c>
      <c r="K13" s="3"/>
      <c r="L13" s="3"/>
      <c r="M13" s="3"/>
      <c r="N13" s="3"/>
      <c r="O13" s="5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91" customFormat="1" ht="15.75">
      <c r="A14" s="136"/>
      <c r="B14" s="96">
        <v>2122</v>
      </c>
      <c r="C14" s="70" t="s">
        <v>34</v>
      </c>
      <c r="D14" s="263">
        <v>4</v>
      </c>
      <c r="E14" s="57" t="s">
        <v>100</v>
      </c>
      <c r="F14" s="11">
        <f t="shared" si="3"/>
        <v>6000</v>
      </c>
      <c r="G14" s="11">
        <f t="shared" si="0"/>
        <v>0</v>
      </c>
      <c r="H14" s="3">
        <v>0</v>
      </c>
      <c r="I14" s="3"/>
      <c r="J14" s="3">
        <v>6000</v>
      </c>
      <c r="K14" s="3"/>
      <c r="L14" s="3"/>
      <c r="M14" s="3"/>
      <c r="N14" s="3"/>
      <c r="O14" s="5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91" customFormat="1" ht="15.75">
      <c r="A15" s="136"/>
      <c r="B15" s="96">
        <v>2122</v>
      </c>
      <c r="C15" s="70" t="s">
        <v>34</v>
      </c>
      <c r="D15" s="263">
        <v>5</v>
      </c>
      <c r="E15" s="57" t="s">
        <v>103</v>
      </c>
      <c r="F15" s="11">
        <f t="shared" si="3"/>
        <v>10000</v>
      </c>
      <c r="G15" s="11">
        <f t="shared" si="0"/>
        <v>0</v>
      </c>
      <c r="H15" s="3"/>
      <c r="I15" s="3"/>
      <c r="J15" s="3">
        <v>10000</v>
      </c>
      <c r="K15" s="3"/>
      <c r="L15" s="3"/>
      <c r="M15" s="3"/>
      <c r="N15" s="3"/>
      <c r="O15" s="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91" customFormat="1" ht="15.75">
      <c r="A16" s="136"/>
      <c r="B16" s="96">
        <v>2122</v>
      </c>
      <c r="C16" s="70" t="s">
        <v>34</v>
      </c>
      <c r="D16" s="263">
        <v>6</v>
      </c>
      <c r="E16" s="57" t="s">
        <v>104</v>
      </c>
      <c r="F16" s="11">
        <f t="shared" si="3"/>
        <v>5000</v>
      </c>
      <c r="G16" s="11">
        <f t="shared" si="0"/>
        <v>0</v>
      </c>
      <c r="H16" s="3"/>
      <c r="I16" s="3"/>
      <c r="J16" s="3">
        <v>5000</v>
      </c>
      <c r="K16" s="3"/>
      <c r="L16" s="3"/>
      <c r="M16" s="3"/>
      <c r="N16" s="3"/>
      <c r="O16" s="5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91" customFormat="1" ht="15.75">
      <c r="A17" s="136"/>
      <c r="B17" s="96">
        <v>2122</v>
      </c>
      <c r="C17" s="70" t="s">
        <v>34</v>
      </c>
      <c r="D17" s="263">
        <v>7</v>
      </c>
      <c r="E17" s="57" t="s">
        <v>96</v>
      </c>
      <c r="F17" s="11">
        <f t="shared" si="3"/>
        <v>2500</v>
      </c>
      <c r="G17" s="11">
        <f t="shared" si="0"/>
        <v>0</v>
      </c>
      <c r="H17" s="3">
        <v>2500</v>
      </c>
      <c r="I17" s="3"/>
      <c r="J17" s="3"/>
      <c r="K17" s="3"/>
      <c r="L17" s="3"/>
      <c r="M17" s="3"/>
      <c r="N17" s="3"/>
      <c r="O17" s="5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15" ht="16.5" thickBot="1">
      <c r="A18" s="136"/>
      <c r="B18" s="157">
        <v>2122</v>
      </c>
      <c r="C18" s="158" t="s">
        <v>34</v>
      </c>
      <c r="D18" s="264">
        <v>8</v>
      </c>
      <c r="E18" s="64" t="s">
        <v>97</v>
      </c>
      <c r="F18" s="89">
        <f t="shared" si="3"/>
        <v>2000</v>
      </c>
      <c r="G18" s="89">
        <f t="shared" si="0"/>
        <v>0</v>
      </c>
      <c r="H18" s="10"/>
      <c r="I18" s="10"/>
      <c r="J18" s="10">
        <v>2000</v>
      </c>
      <c r="K18" s="51"/>
      <c r="L18" s="51"/>
      <c r="M18" s="51"/>
      <c r="N18" s="51"/>
      <c r="O18" s="47"/>
    </row>
    <row r="19" spans="1:15" ht="16.5" thickBot="1">
      <c r="A19" s="257"/>
      <c r="B19" s="195"/>
      <c r="C19" s="91"/>
      <c r="D19" s="419" t="s">
        <v>10</v>
      </c>
      <c r="E19" s="447"/>
      <c r="F19" s="25">
        <f t="shared" si="2"/>
        <v>18000</v>
      </c>
      <c r="G19" s="25">
        <f t="shared" si="0"/>
        <v>0</v>
      </c>
      <c r="H19" s="25">
        <f aca="true" t="shared" si="4" ref="H19:O19">SUM(H20:H23)</f>
        <v>3000</v>
      </c>
      <c r="I19" s="25">
        <f t="shared" si="4"/>
        <v>0</v>
      </c>
      <c r="J19" s="25">
        <f t="shared" si="4"/>
        <v>15000</v>
      </c>
      <c r="K19" s="25">
        <f t="shared" si="4"/>
        <v>0</v>
      </c>
      <c r="L19" s="25">
        <f t="shared" si="4"/>
        <v>0</v>
      </c>
      <c r="M19" s="25">
        <f t="shared" si="4"/>
        <v>0</v>
      </c>
      <c r="N19" s="25">
        <f t="shared" si="4"/>
        <v>0</v>
      </c>
      <c r="O19" s="78">
        <f t="shared" si="4"/>
        <v>0</v>
      </c>
    </row>
    <row r="20" spans="1:15" ht="27.75" customHeight="1">
      <c r="A20" s="7"/>
      <c r="B20" s="120">
        <v>3322</v>
      </c>
      <c r="C20" s="84" t="s">
        <v>34</v>
      </c>
      <c r="D20" s="265">
        <v>1</v>
      </c>
      <c r="E20" s="60" t="s">
        <v>98</v>
      </c>
      <c r="F20" s="11">
        <f>J20+H20</f>
        <v>5000</v>
      </c>
      <c r="G20" s="11">
        <f t="shared" si="0"/>
        <v>0</v>
      </c>
      <c r="H20" s="3"/>
      <c r="I20" s="3"/>
      <c r="J20" s="16">
        <v>5000</v>
      </c>
      <c r="K20" s="10"/>
      <c r="L20" s="10"/>
      <c r="M20" s="10"/>
      <c r="N20" s="10"/>
      <c r="O20" s="28"/>
    </row>
    <row r="21" spans="1:15" ht="31.5" customHeight="1">
      <c r="A21" s="7"/>
      <c r="B21" s="96">
        <v>3322</v>
      </c>
      <c r="C21" s="70" t="s">
        <v>34</v>
      </c>
      <c r="D21" s="263">
        <v>2</v>
      </c>
      <c r="E21" s="186" t="s">
        <v>49</v>
      </c>
      <c r="F21" s="89">
        <f>J21+H21</f>
        <v>5000</v>
      </c>
      <c r="G21" s="89">
        <f t="shared" si="0"/>
        <v>0</v>
      </c>
      <c r="H21" s="10"/>
      <c r="I21" s="16"/>
      <c r="J21" s="16">
        <v>5000</v>
      </c>
      <c r="K21" s="3"/>
      <c r="L21" s="54"/>
      <c r="M21" s="3"/>
      <c r="N21" s="3"/>
      <c r="O21" s="52"/>
    </row>
    <row r="22" spans="1:15" ht="35.25" customHeight="1">
      <c r="A22" s="7"/>
      <c r="B22" s="96">
        <v>3322</v>
      </c>
      <c r="C22" s="70" t="s">
        <v>34</v>
      </c>
      <c r="D22" s="263">
        <v>3</v>
      </c>
      <c r="E22" s="60" t="s">
        <v>61</v>
      </c>
      <c r="F22" s="11">
        <f t="shared" si="2"/>
        <v>5000</v>
      </c>
      <c r="G22" s="11">
        <f t="shared" si="0"/>
        <v>0</v>
      </c>
      <c r="H22" s="3"/>
      <c r="I22" s="3"/>
      <c r="J22" s="3">
        <v>5000</v>
      </c>
      <c r="K22" s="3"/>
      <c r="L22" s="54"/>
      <c r="M22" s="3"/>
      <c r="N22" s="3"/>
      <c r="O22" s="52"/>
    </row>
    <row r="23" spans="1:15" ht="17.25" customHeight="1" thickBot="1">
      <c r="A23" s="257"/>
      <c r="B23" s="232">
        <v>2337</v>
      </c>
      <c r="C23" s="100" t="s">
        <v>34</v>
      </c>
      <c r="D23" s="266">
        <v>4</v>
      </c>
      <c r="E23" s="202" t="s">
        <v>99</v>
      </c>
      <c r="F23" s="101">
        <f t="shared" si="2"/>
        <v>3000</v>
      </c>
      <c r="G23" s="101">
        <f t="shared" si="0"/>
        <v>0</v>
      </c>
      <c r="H23" s="4">
        <v>3000</v>
      </c>
      <c r="I23" s="4"/>
      <c r="J23" s="4"/>
      <c r="K23" s="4"/>
      <c r="L23" s="72"/>
      <c r="M23" s="4"/>
      <c r="N23" s="4"/>
      <c r="O23" s="111"/>
    </row>
    <row r="24" spans="1:15" ht="15.75">
      <c r="A24" s="136"/>
      <c r="B24" s="231"/>
      <c r="C24" s="189"/>
      <c r="D24" s="446" t="s">
        <v>16</v>
      </c>
      <c r="E24" s="448"/>
      <c r="F24" s="83">
        <f t="shared" si="2"/>
        <v>20000</v>
      </c>
      <c r="G24" s="83">
        <f t="shared" si="0"/>
        <v>0</v>
      </c>
      <c r="H24" s="83">
        <f aca="true" t="shared" si="5" ref="H24:O24">SUM(H25:H26)</f>
        <v>0</v>
      </c>
      <c r="I24" s="83">
        <f t="shared" si="5"/>
        <v>0</v>
      </c>
      <c r="J24" s="83">
        <f t="shared" si="5"/>
        <v>20000</v>
      </c>
      <c r="K24" s="83">
        <f t="shared" si="5"/>
        <v>0</v>
      </c>
      <c r="L24" s="83">
        <f t="shared" si="5"/>
        <v>0</v>
      </c>
      <c r="M24" s="83">
        <f t="shared" si="5"/>
        <v>0</v>
      </c>
      <c r="N24" s="83">
        <f t="shared" si="5"/>
        <v>0</v>
      </c>
      <c r="O24" s="190">
        <f t="shared" si="5"/>
        <v>0</v>
      </c>
    </row>
    <row r="25" spans="1:40" s="191" customFormat="1" ht="15.75">
      <c r="A25" s="136"/>
      <c r="B25" s="96">
        <v>2412</v>
      </c>
      <c r="C25" s="70" t="s">
        <v>34</v>
      </c>
      <c r="D25" s="267">
        <v>1</v>
      </c>
      <c r="E25" s="57" t="s">
        <v>105</v>
      </c>
      <c r="F25" s="11">
        <f t="shared" si="2"/>
        <v>5000</v>
      </c>
      <c r="G25" s="194">
        <f t="shared" si="0"/>
        <v>0</v>
      </c>
      <c r="H25" s="11"/>
      <c r="I25" s="11"/>
      <c r="J25" s="194">
        <v>5000</v>
      </c>
      <c r="K25" s="11"/>
      <c r="L25" s="11"/>
      <c r="M25" s="11"/>
      <c r="N25" s="11"/>
      <c r="O25" s="12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191" customFormat="1" ht="33" customHeight="1" thickBot="1">
      <c r="A26" s="136"/>
      <c r="B26" s="97">
        <v>1431</v>
      </c>
      <c r="C26" s="98" t="s">
        <v>34</v>
      </c>
      <c r="D26" s="268">
        <v>2</v>
      </c>
      <c r="E26" s="233" t="s">
        <v>106</v>
      </c>
      <c r="F26" s="99">
        <f t="shared" si="2"/>
        <v>15000</v>
      </c>
      <c r="G26" s="234">
        <f t="shared" si="0"/>
        <v>0</v>
      </c>
      <c r="H26" s="32"/>
      <c r="I26" s="32"/>
      <c r="J26" s="32">
        <v>15000</v>
      </c>
      <c r="K26" s="32"/>
      <c r="L26" s="235"/>
      <c r="M26" s="32"/>
      <c r="N26" s="32"/>
      <c r="O26" s="4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15" ht="16.5" thickBot="1">
      <c r="A27" s="257"/>
      <c r="B27" s="192"/>
      <c r="C27" s="158"/>
      <c r="D27" s="425" t="s">
        <v>26</v>
      </c>
      <c r="E27" s="426"/>
      <c r="F27" s="160">
        <f t="shared" si="2"/>
        <v>4000</v>
      </c>
      <c r="G27" s="160">
        <f t="shared" si="0"/>
        <v>0</v>
      </c>
      <c r="H27" s="160">
        <f aca="true" t="shared" si="6" ref="H27:O27">SUM(H28:H28)</f>
        <v>0</v>
      </c>
      <c r="I27" s="160">
        <f t="shared" si="6"/>
        <v>0</v>
      </c>
      <c r="J27" s="160">
        <f t="shared" si="6"/>
        <v>4000</v>
      </c>
      <c r="K27" s="160">
        <f>SUM(K28:K28)</f>
        <v>0</v>
      </c>
      <c r="L27" s="160">
        <f t="shared" si="6"/>
        <v>0</v>
      </c>
      <c r="M27" s="160">
        <f t="shared" si="6"/>
        <v>0</v>
      </c>
      <c r="N27" s="160">
        <f t="shared" si="6"/>
        <v>0</v>
      </c>
      <c r="O27" s="193">
        <f t="shared" si="6"/>
        <v>0</v>
      </c>
    </row>
    <row r="28" spans="1:15" ht="16.5" thickBot="1">
      <c r="A28" s="7"/>
      <c r="B28" s="119">
        <v>3540</v>
      </c>
      <c r="C28" s="105" t="s">
        <v>34</v>
      </c>
      <c r="D28" s="269">
        <v>1</v>
      </c>
      <c r="E28" s="106" t="s">
        <v>28</v>
      </c>
      <c r="F28" s="107">
        <f t="shared" si="2"/>
        <v>4000</v>
      </c>
      <c r="G28" s="107">
        <f t="shared" si="0"/>
        <v>0</v>
      </c>
      <c r="H28" s="102">
        <v>0</v>
      </c>
      <c r="I28" s="103">
        <v>0</v>
      </c>
      <c r="J28" s="103">
        <v>4000</v>
      </c>
      <c r="K28" s="102"/>
      <c r="L28" s="102"/>
      <c r="M28" s="102"/>
      <c r="N28" s="102"/>
      <c r="O28" s="104"/>
    </row>
    <row r="29" spans="2:15" ht="28.5" customHeight="1" thickBot="1">
      <c r="B29" s="90"/>
      <c r="C29" s="91"/>
      <c r="D29" s="451" t="s">
        <v>20</v>
      </c>
      <c r="E29" s="452"/>
      <c r="F29" s="25">
        <f t="shared" si="2"/>
        <v>212000</v>
      </c>
      <c r="G29" s="25">
        <f t="shared" si="0"/>
        <v>0</v>
      </c>
      <c r="H29" s="25">
        <f aca="true" t="shared" si="7" ref="H29:O29">SUM(H30:H35)</f>
        <v>157100</v>
      </c>
      <c r="I29" s="25">
        <f t="shared" si="7"/>
        <v>0</v>
      </c>
      <c r="J29" s="25">
        <f t="shared" si="7"/>
        <v>54900</v>
      </c>
      <c r="K29" s="25">
        <f t="shared" si="7"/>
        <v>0</v>
      </c>
      <c r="L29" s="25">
        <f t="shared" si="7"/>
        <v>0</v>
      </c>
      <c r="M29" s="25">
        <f t="shared" si="7"/>
        <v>0</v>
      </c>
      <c r="N29" s="25">
        <f t="shared" si="7"/>
        <v>0</v>
      </c>
      <c r="O29" s="78">
        <f t="shared" si="7"/>
        <v>0</v>
      </c>
    </row>
    <row r="30" spans="2:15" ht="21.75" customHeight="1">
      <c r="B30" s="120">
        <v>2606</v>
      </c>
      <c r="C30" s="84" t="s">
        <v>34</v>
      </c>
      <c r="D30" s="265">
        <v>1</v>
      </c>
      <c r="E30" s="61" t="s">
        <v>107</v>
      </c>
      <c r="F30" s="11">
        <f aca="true" t="shared" si="8" ref="F30:F35">J30+H30</f>
        <v>3000</v>
      </c>
      <c r="G30" s="11">
        <f t="shared" si="0"/>
        <v>0</v>
      </c>
      <c r="H30" s="3"/>
      <c r="I30" s="14"/>
      <c r="J30" s="14">
        <v>3000</v>
      </c>
      <c r="K30" s="3"/>
      <c r="L30" s="10"/>
      <c r="M30" s="10"/>
      <c r="N30" s="10"/>
      <c r="O30" s="28"/>
    </row>
    <row r="31" spans="2:17" ht="30">
      <c r="B31" s="96">
        <v>2622</v>
      </c>
      <c r="C31" s="164" t="s">
        <v>34</v>
      </c>
      <c r="D31" s="270">
        <v>2</v>
      </c>
      <c r="E31" s="61" t="s">
        <v>62</v>
      </c>
      <c r="F31" s="11">
        <f t="shared" si="8"/>
        <v>30000</v>
      </c>
      <c r="G31" s="11">
        <f t="shared" si="0"/>
        <v>0</v>
      </c>
      <c r="H31" s="3">
        <v>20000</v>
      </c>
      <c r="I31" s="14"/>
      <c r="J31" s="14">
        <v>10000</v>
      </c>
      <c r="K31" s="3"/>
      <c r="L31" s="3"/>
      <c r="M31" s="3"/>
      <c r="N31" s="3"/>
      <c r="O31" s="26"/>
      <c r="Q31" s="7"/>
    </row>
    <row r="32" spans="2:17" ht="15.75">
      <c r="B32" s="96">
        <v>2603</v>
      </c>
      <c r="C32" s="70" t="s">
        <v>34</v>
      </c>
      <c r="D32" s="270">
        <v>3</v>
      </c>
      <c r="E32" s="61" t="s">
        <v>108</v>
      </c>
      <c r="F32" s="11">
        <f t="shared" si="8"/>
        <v>5000</v>
      </c>
      <c r="G32" s="11">
        <f t="shared" si="0"/>
        <v>0</v>
      </c>
      <c r="H32" s="3"/>
      <c r="I32" s="14"/>
      <c r="J32" s="14">
        <v>5000</v>
      </c>
      <c r="K32" s="3"/>
      <c r="L32" s="3"/>
      <c r="M32" s="3"/>
      <c r="N32" s="3"/>
      <c r="O32" s="26"/>
      <c r="Q32" s="7"/>
    </row>
    <row r="33" spans="2:15" ht="15.75">
      <c r="B33" s="285">
        <v>2606</v>
      </c>
      <c r="C33" s="286" t="s">
        <v>34</v>
      </c>
      <c r="D33" s="270">
        <v>4</v>
      </c>
      <c r="E33" s="287" t="s">
        <v>29</v>
      </c>
      <c r="F33" s="288">
        <f t="shared" si="8"/>
        <v>6900</v>
      </c>
      <c r="G33" s="288">
        <f t="shared" si="0"/>
        <v>0</v>
      </c>
      <c r="H33" s="289"/>
      <c r="I33" s="290"/>
      <c r="J33" s="290">
        <v>6900</v>
      </c>
      <c r="K33" s="289"/>
      <c r="L33" s="289"/>
      <c r="M33" s="289"/>
      <c r="N33" s="289"/>
      <c r="O33" s="291"/>
    </row>
    <row r="34" spans="2:15" ht="16.5" customHeight="1">
      <c r="B34" s="96">
        <v>2619</v>
      </c>
      <c r="C34" s="70" t="s">
        <v>34</v>
      </c>
      <c r="D34" s="270">
        <v>5</v>
      </c>
      <c r="E34" s="61" t="s">
        <v>63</v>
      </c>
      <c r="F34" s="11">
        <f t="shared" si="8"/>
        <v>40000</v>
      </c>
      <c r="G34" s="11">
        <f t="shared" si="0"/>
        <v>0</v>
      </c>
      <c r="H34" s="3">
        <v>40000</v>
      </c>
      <c r="I34" s="14"/>
      <c r="J34" s="14"/>
      <c r="K34" s="3"/>
      <c r="L34" s="3"/>
      <c r="M34" s="3"/>
      <c r="N34" s="3"/>
      <c r="O34" s="26"/>
    </row>
    <row r="35" spans="2:15" ht="16.5" thickBot="1">
      <c r="B35" s="96">
        <v>2619</v>
      </c>
      <c r="C35" s="70" t="s">
        <v>34</v>
      </c>
      <c r="D35" s="270">
        <v>6</v>
      </c>
      <c r="E35" s="186" t="s">
        <v>109</v>
      </c>
      <c r="F35" s="89">
        <f t="shared" si="8"/>
        <v>127100</v>
      </c>
      <c r="G35" s="89">
        <f t="shared" si="0"/>
        <v>0</v>
      </c>
      <c r="H35" s="10">
        <v>97100</v>
      </c>
      <c r="I35" s="16"/>
      <c r="J35" s="16">
        <v>30000</v>
      </c>
      <c r="K35" s="3"/>
      <c r="L35" s="3"/>
      <c r="M35" s="3"/>
      <c r="N35" s="3"/>
      <c r="O35" s="26"/>
    </row>
    <row r="36" spans="2:15" ht="16.5" thickBot="1">
      <c r="B36" s="90"/>
      <c r="C36" s="91"/>
      <c r="D36" s="419" t="s">
        <v>14</v>
      </c>
      <c r="E36" s="420"/>
      <c r="F36" s="25">
        <f aca="true" t="shared" si="9" ref="F36:F45">J36+H36</f>
        <v>0</v>
      </c>
      <c r="G36" s="25">
        <f t="shared" si="0"/>
        <v>0</v>
      </c>
      <c r="H36" s="25">
        <f aca="true" t="shared" si="10" ref="H36:O36">SUM(H37:H37)</f>
        <v>0</v>
      </c>
      <c r="I36" s="25">
        <f>SUM(I37:I37)</f>
        <v>0</v>
      </c>
      <c r="J36" s="25">
        <f t="shared" si="10"/>
        <v>0</v>
      </c>
      <c r="K36" s="25">
        <f t="shared" si="10"/>
        <v>0</v>
      </c>
      <c r="L36" s="25">
        <f t="shared" si="10"/>
        <v>0</v>
      </c>
      <c r="M36" s="25">
        <f t="shared" si="10"/>
        <v>0</v>
      </c>
      <c r="N36" s="25">
        <f t="shared" si="10"/>
        <v>0</v>
      </c>
      <c r="O36" s="78">
        <f t="shared" si="10"/>
        <v>0</v>
      </c>
    </row>
    <row r="37" spans="2:15" ht="16.5" thickBot="1">
      <c r="B37" s="119"/>
      <c r="C37" s="105"/>
      <c r="D37" s="108"/>
      <c r="E37" s="109"/>
      <c r="F37" s="107"/>
      <c r="G37" s="107"/>
      <c r="H37" s="102"/>
      <c r="I37" s="102"/>
      <c r="J37" s="102"/>
      <c r="K37" s="102"/>
      <c r="L37" s="102"/>
      <c r="M37" s="102"/>
      <c r="N37" s="102"/>
      <c r="O37" s="110"/>
    </row>
    <row r="38" spans="2:15" ht="16.5" thickBot="1">
      <c r="B38" s="90"/>
      <c r="C38" s="91"/>
      <c r="D38" s="419" t="s">
        <v>13</v>
      </c>
      <c r="E38" s="447"/>
      <c r="F38" s="25">
        <f>J38+H38+L38</f>
        <v>147090</v>
      </c>
      <c r="G38" s="25">
        <f>I38+K38+M38</f>
        <v>0</v>
      </c>
      <c r="H38" s="25">
        <f aca="true" t="shared" si="11" ref="H38:O38">SUM(H39:H45)</f>
        <v>140400</v>
      </c>
      <c r="I38" s="25">
        <f t="shared" si="11"/>
        <v>0</v>
      </c>
      <c r="J38" s="25">
        <f t="shared" si="11"/>
        <v>0</v>
      </c>
      <c r="K38" s="25">
        <f t="shared" si="11"/>
        <v>0</v>
      </c>
      <c r="L38" s="25">
        <f t="shared" si="11"/>
        <v>6690</v>
      </c>
      <c r="M38" s="25">
        <f t="shared" si="11"/>
        <v>0</v>
      </c>
      <c r="N38" s="25">
        <f t="shared" si="11"/>
        <v>0</v>
      </c>
      <c r="O38" s="78">
        <f t="shared" si="11"/>
        <v>0</v>
      </c>
    </row>
    <row r="39" spans="2:15" ht="15.75">
      <c r="B39" s="93"/>
      <c r="C39" s="94"/>
      <c r="D39" s="68"/>
      <c r="E39" s="36" t="s">
        <v>2</v>
      </c>
      <c r="F39" s="95"/>
      <c r="G39" s="95"/>
      <c r="H39" s="37"/>
      <c r="I39" s="38"/>
      <c r="J39" s="30"/>
      <c r="K39" s="29"/>
      <c r="L39" s="29"/>
      <c r="M39" s="29"/>
      <c r="N39" s="29"/>
      <c r="O39" s="31"/>
    </row>
    <row r="40" spans="2:15" ht="15.75">
      <c r="B40" s="96">
        <v>2832</v>
      </c>
      <c r="C40" s="70" t="s">
        <v>34</v>
      </c>
      <c r="D40" s="271">
        <v>1</v>
      </c>
      <c r="E40" s="59" t="s">
        <v>3</v>
      </c>
      <c r="F40" s="11">
        <f>J40+H40+L40</f>
        <v>76690</v>
      </c>
      <c r="G40" s="11">
        <f>I40+K40+M40</f>
        <v>0</v>
      </c>
      <c r="H40" s="3">
        <v>70000</v>
      </c>
      <c r="I40" s="3"/>
      <c r="J40" s="3"/>
      <c r="K40" s="3"/>
      <c r="L40" s="3">
        <v>6690</v>
      </c>
      <c r="M40" s="3"/>
      <c r="N40" s="3"/>
      <c r="O40" s="26"/>
    </row>
    <row r="41" spans="2:15" ht="15.75">
      <c r="B41" s="96">
        <v>2832</v>
      </c>
      <c r="C41" s="70" t="s">
        <v>34</v>
      </c>
      <c r="D41" s="263">
        <v>2</v>
      </c>
      <c r="E41" s="61" t="s">
        <v>64</v>
      </c>
      <c r="F41" s="11">
        <f t="shared" si="9"/>
        <v>2000</v>
      </c>
      <c r="G41" s="11">
        <f>I41+K41</f>
        <v>0</v>
      </c>
      <c r="H41" s="3">
        <v>2000</v>
      </c>
      <c r="I41" s="3"/>
      <c r="J41" s="3"/>
      <c r="K41" s="3"/>
      <c r="L41" s="3"/>
      <c r="M41" s="3"/>
      <c r="N41" s="3"/>
      <c r="O41" s="52"/>
    </row>
    <row r="42" spans="2:15" ht="30.75" customHeight="1">
      <c r="B42" s="120">
        <v>2832</v>
      </c>
      <c r="C42" s="84" t="s">
        <v>34</v>
      </c>
      <c r="D42" s="265">
        <v>3</v>
      </c>
      <c r="E42" s="262" t="s">
        <v>4</v>
      </c>
      <c r="F42" s="89">
        <f t="shared" si="9"/>
        <v>25000</v>
      </c>
      <c r="G42" s="89">
        <f>I42+K42</f>
        <v>0</v>
      </c>
      <c r="H42" s="10">
        <v>25000</v>
      </c>
      <c r="I42" s="16"/>
      <c r="J42" s="16"/>
      <c r="K42" s="10"/>
      <c r="L42" s="10"/>
      <c r="M42" s="10"/>
      <c r="N42" s="10"/>
      <c r="O42" s="28"/>
    </row>
    <row r="43" spans="2:15" ht="30">
      <c r="B43" s="96">
        <v>2832</v>
      </c>
      <c r="C43" s="70" t="s">
        <v>34</v>
      </c>
      <c r="D43" s="271">
        <v>4</v>
      </c>
      <c r="E43" s="61" t="s">
        <v>6</v>
      </c>
      <c r="F43" s="11">
        <f t="shared" si="9"/>
        <v>35000</v>
      </c>
      <c r="G43" s="11">
        <f>I43+K43</f>
        <v>0</v>
      </c>
      <c r="H43" s="3">
        <v>35000</v>
      </c>
      <c r="I43" s="14"/>
      <c r="J43" s="14"/>
      <c r="K43" s="3"/>
      <c r="L43" s="3"/>
      <c r="M43" s="3"/>
      <c r="N43" s="3"/>
      <c r="O43" s="26"/>
    </row>
    <row r="44" spans="2:15" ht="30">
      <c r="B44" s="121">
        <v>2832</v>
      </c>
      <c r="C44" s="100" t="s">
        <v>34</v>
      </c>
      <c r="D44" s="270">
        <v>5</v>
      </c>
      <c r="E44" s="196" t="s">
        <v>65</v>
      </c>
      <c r="F44" s="101">
        <f t="shared" si="9"/>
        <v>5000</v>
      </c>
      <c r="G44" s="11">
        <f>I44+K44</f>
        <v>0</v>
      </c>
      <c r="H44" s="4">
        <v>5000</v>
      </c>
      <c r="I44" s="15"/>
      <c r="J44" s="15"/>
      <c r="K44" s="4"/>
      <c r="L44" s="4"/>
      <c r="M44" s="4"/>
      <c r="N44" s="4"/>
      <c r="O44" s="27"/>
    </row>
    <row r="45" spans="2:15" ht="16.5" thickBot="1">
      <c r="B45" s="97">
        <v>2832</v>
      </c>
      <c r="C45" s="98" t="s">
        <v>34</v>
      </c>
      <c r="D45" s="272">
        <v>6</v>
      </c>
      <c r="E45" s="135" t="s">
        <v>110</v>
      </c>
      <c r="F45" s="99">
        <f t="shared" si="9"/>
        <v>3400</v>
      </c>
      <c r="G45" s="99">
        <f>I45+K45</f>
        <v>0</v>
      </c>
      <c r="H45" s="32">
        <v>3400</v>
      </c>
      <c r="I45" s="33">
        <v>0</v>
      </c>
      <c r="J45" s="33"/>
      <c r="K45" s="32"/>
      <c r="L45" s="32"/>
      <c r="M45" s="32"/>
      <c r="N45" s="32"/>
      <c r="O45" s="34"/>
    </row>
    <row r="46" spans="2:15" ht="16.5" thickBot="1">
      <c r="B46" s="130"/>
      <c r="C46" s="130"/>
      <c r="D46" s="134"/>
      <c r="E46" s="181"/>
      <c r="F46" s="182"/>
      <c r="G46" s="12"/>
      <c r="H46" s="183"/>
      <c r="I46" s="132"/>
      <c r="J46" s="132"/>
      <c r="K46" s="132"/>
      <c r="L46" s="132"/>
      <c r="M46" s="132"/>
      <c r="N46" s="132"/>
      <c r="O46" s="132"/>
    </row>
    <row r="47" spans="2:15" ht="35.25" customHeight="1" thickBot="1">
      <c r="B47" s="112"/>
      <c r="C47" s="91"/>
      <c r="D47" s="443" t="s">
        <v>11</v>
      </c>
      <c r="E47" s="444"/>
      <c r="F47" s="41">
        <f>J47+H47+L47+N47</f>
        <v>244306</v>
      </c>
      <c r="G47" s="41">
        <f>I47+K47+M47+O47</f>
        <v>53467</v>
      </c>
      <c r="H47" s="113">
        <f aca="true" t="shared" si="12" ref="H47:O47">H48+H57+H73+H78+H90+H66</f>
        <v>23000</v>
      </c>
      <c r="I47" s="113">
        <f t="shared" si="12"/>
        <v>5543</v>
      </c>
      <c r="J47" s="113">
        <f t="shared" si="12"/>
        <v>210300</v>
      </c>
      <c r="K47" s="113">
        <f t="shared" si="12"/>
        <v>45918</v>
      </c>
      <c r="L47" s="113">
        <f t="shared" si="12"/>
        <v>9000</v>
      </c>
      <c r="M47" s="113">
        <f t="shared" si="12"/>
        <v>0</v>
      </c>
      <c r="N47" s="113">
        <f t="shared" si="12"/>
        <v>2006</v>
      </c>
      <c r="O47" s="113">
        <f t="shared" si="12"/>
        <v>2006</v>
      </c>
    </row>
    <row r="48" spans="2:15" ht="16.5" thickBot="1">
      <c r="B48" s="90"/>
      <c r="C48" s="91"/>
      <c r="D48" s="419" t="s">
        <v>9</v>
      </c>
      <c r="E48" s="420"/>
      <c r="F48" s="25">
        <f>J48+H48</f>
        <v>19900</v>
      </c>
      <c r="G48" s="25">
        <f>I48+K48</f>
        <v>10443</v>
      </c>
      <c r="H48" s="25">
        <f aca="true" t="shared" si="13" ref="H48:O48">SUM(H50:H56)</f>
        <v>8000</v>
      </c>
      <c r="I48" s="25">
        <f t="shared" si="13"/>
        <v>5543</v>
      </c>
      <c r="J48" s="25">
        <f t="shared" si="13"/>
        <v>11900</v>
      </c>
      <c r="K48" s="25">
        <f t="shared" si="13"/>
        <v>4900</v>
      </c>
      <c r="L48" s="25">
        <f t="shared" si="13"/>
        <v>0</v>
      </c>
      <c r="M48" s="25">
        <f t="shared" si="13"/>
        <v>0</v>
      </c>
      <c r="N48" s="25">
        <f t="shared" si="13"/>
        <v>0</v>
      </c>
      <c r="O48" s="78">
        <f t="shared" si="13"/>
        <v>0</v>
      </c>
    </row>
    <row r="49" spans="2:15" ht="15.75">
      <c r="B49" s="93"/>
      <c r="C49" s="94"/>
      <c r="D49" s="449" t="s">
        <v>21</v>
      </c>
      <c r="E49" s="450"/>
      <c r="F49" s="95"/>
      <c r="G49" s="95"/>
      <c r="H49" s="95"/>
      <c r="I49" s="95"/>
      <c r="J49" s="95"/>
      <c r="K49" s="95"/>
      <c r="L49" s="95"/>
      <c r="M49" s="95"/>
      <c r="N49" s="95"/>
      <c r="O49" s="156"/>
    </row>
    <row r="50" spans="2:15" ht="15.75">
      <c r="B50" s="96">
        <v>2122</v>
      </c>
      <c r="C50" s="70" t="s">
        <v>35</v>
      </c>
      <c r="D50" s="271">
        <v>1</v>
      </c>
      <c r="E50" s="67" t="s">
        <v>17</v>
      </c>
      <c r="F50" s="11">
        <f>J50+H50</f>
        <v>8000</v>
      </c>
      <c r="G50" s="11">
        <f>I50+K50</f>
        <v>5543</v>
      </c>
      <c r="H50" s="4">
        <v>8000</v>
      </c>
      <c r="I50" s="75">
        <v>5543</v>
      </c>
      <c r="J50" s="3"/>
      <c r="K50" s="3"/>
      <c r="L50" s="3"/>
      <c r="M50" s="3"/>
      <c r="N50" s="3"/>
      <c r="O50" s="26">
        <v>0</v>
      </c>
    </row>
    <row r="51" spans="2:15" ht="15.75">
      <c r="B51" s="96"/>
      <c r="C51" s="70"/>
      <c r="D51" s="423" t="s">
        <v>70</v>
      </c>
      <c r="E51" s="423"/>
      <c r="F51" s="11">
        <f aca="true" t="shared" si="14" ref="F51:F56">J51+H51</f>
        <v>0</v>
      </c>
      <c r="G51" s="11"/>
      <c r="H51" s="4"/>
      <c r="I51" s="75"/>
      <c r="J51" s="3"/>
      <c r="K51" s="3"/>
      <c r="L51" s="3"/>
      <c r="M51" s="3"/>
      <c r="N51" s="3"/>
      <c r="O51" s="26"/>
    </row>
    <row r="52" spans="2:15" ht="15.75">
      <c r="B52" s="96">
        <v>2122</v>
      </c>
      <c r="C52" s="70" t="s">
        <v>66</v>
      </c>
      <c r="D52" s="271">
        <v>1</v>
      </c>
      <c r="E52" s="67" t="s">
        <v>68</v>
      </c>
      <c r="F52" s="11">
        <f t="shared" si="14"/>
        <v>4900</v>
      </c>
      <c r="G52" s="11"/>
      <c r="H52" s="4"/>
      <c r="I52" s="75"/>
      <c r="J52" s="3">
        <v>4900</v>
      </c>
      <c r="K52" s="3">
        <v>4900</v>
      </c>
      <c r="L52" s="3"/>
      <c r="M52" s="3"/>
      <c r="N52" s="3"/>
      <c r="O52" s="26"/>
    </row>
    <row r="53" spans="2:15" ht="15.75">
      <c r="B53" s="96"/>
      <c r="C53" s="70"/>
      <c r="D53" s="423" t="s">
        <v>19</v>
      </c>
      <c r="E53" s="423"/>
      <c r="F53" s="11">
        <f t="shared" si="14"/>
        <v>0</v>
      </c>
      <c r="G53" s="11"/>
      <c r="H53" s="11"/>
      <c r="I53" s="11"/>
      <c r="J53" s="11"/>
      <c r="K53" s="11"/>
      <c r="L53" s="11"/>
      <c r="M53" s="11"/>
      <c r="N53" s="11"/>
      <c r="O53" s="122"/>
    </row>
    <row r="54" spans="2:15" ht="15.75">
      <c r="B54" s="96">
        <v>2122</v>
      </c>
      <c r="C54" s="70" t="s">
        <v>36</v>
      </c>
      <c r="D54" s="271">
        <v>1</v>
      </c>
      <c r="E54" s="67" t="s">
        <v>67</v>
      </c>
      <c r="F54" s="11">
        <f t="shared" si="14"/>
        <v>3000</v>
      </c>
      <c r="G54" s="11"/>
      <c r="H54" s="4"/>
      <c r="I54" s="75"/>
      <c r="J54" s="3">
        <v>3000</v>
      </c>
      <c r="K54" s="3"/>
      <c r="L54" s="3"/>
      <c r="M54" s="3"/>
      <c r="N54" s="3"/>
      <c r="O54" s="26"/>
    </row>
    <row r="55" spans="2:15" ht="15.75">
      <c r="B55" s="96">
        <v>2122</v>
      </c>
      <c r="C55" s="70" t="s">
        <v>36</v>
      </c>
      <c r="D55" s="271">
        <v>2</v>
      </c>
      <c r="E55" s="67" t="s">
        <v>111</v>
      </c>
      <c r="F55" s="11">
        <f t="shared" si="14"/>
        <v>2000</v>
      </c>
      <c r="G55" s="11"/>
      <c r="H55" s="4"/>
      <c r="I55" s="75"/>
      <c r="J55" s="3">
        <v>2000</v>
      </c>
      <c r="K55" s="3"/>
      <c r="L55" s="3"/>
      <c r="M55" s="3"/>
      <c r="N55" s="3"/>
      <c r="O55" s="26"/>
    </row>
    <row r="56" spans="2:17" ht="16.5" thickBot="1">
      <c r="B56" s="96">
        <v>2122</v>
      </c>
      <c r="C56" s="70" t="s">
        <v>36</v>
      </c>
      <c r="D56" s="266">
        <v>3</v>
      </c>
      <c r="E56" s="67" t="s">
        <v>69</v>
      </c>
      <c r="F56" s="11">
        <f t="shared" si="14"/>
        <v>2000</v>
      </c>
      <c r="G56" s="11"/>
      <c r="H56" s="4"/>
      <c r="I56" s="75"/>
      <c r="J56" s="3">
        <v>2000</v>
      </c>
      <c r="K56" s="3"/>
      <c r="L56" s="3"/>
      <c r="M56" s="3"/>
      <c r="N56" s="3"/>
      <c r="O56" s="26"/>
      <c r="Q56" s="1" t="s">
        <v>60</v>
      </c>
    </row>
    <row r="57" spans="2:15" ht="16.5" thickBot="1">
      <c r="B57" s="231"/>
      <c r="C57" s="189"/>
      <c r="D57" s="446" t="s">
        <v>10</v>
      </c>
      <c r="E57" s="445"/>
      <c r="F57" s="83">
        <f>J57+H57+N57</f>
        <v>14006</v>
      </c>
      <c r="G57" s="83">
        <f>I57+K57+O57</f>
        <v>2006</v>
      </c>
      <c r="H57" s="83">
        <f>SUM(H59:H65)</f>
        <v>5000</v>
      </c>
      <c r="I57" s="83">
        <f aca="true" t="shared" si="15" ref="I57:O57">SUM(I59:I65)</f>
        <v>0</v>
      </c>
      <c r="J57" s="83">
        <f t="shared" si="15"/>
        <v>7000</v>
      </c>
      <c r="K57" s="83">
        <f t="shared" si="15"/>
        <v>0</v>
      </c>
      <c r="L57" s="83">
        <f t="shared" si="15"/>
        <v>0</v>
      </c>
      <c r="M57" s="83">
        <f t="shared" si="15"/>
        <v>0</v>
      </c>
      <c r="N57" s="83">
        <f t="shared" si="15"/>
        <v>2006</v>
      </c>
      <c r="O57" s="83">
        <f t="shared" si="15"/>
        <v>2006</v>
      </c>
    </row>
    <row r="58" spans="2:15" ht="15.75">
      <c r="B58" s="93"/>
      <c r="C58" s="94"/>
      <c r="D58" s="421" t="s">
        <v>21</v>
      </c>
      <c r="E58" s="422"/>
      <c r="F58" s="83"/>
      <c r="G58" s="83"/>
      <c r="H58" s="277"/>
      <c r="I58" s="277"/>
      <c r="J58" s="83"/>
      <c r="K58" s="277"/>
      <c r="L58" s="83"/>
      <c r="M58" s="83"/>
      <c r="N58" s="83"/>
      <c r="O58" s="133"/>
    </row>
    <row r="59" spans="2:15" ht="15.75">
      <c r="B59" s="96">
        <v>1322</v>
      </c>
      <c r="C59" s="70" t="s">
        <v>35</v>
      </c>
      <c r="D59" s="271">
        <v>1</v>
      </c>
      <c r="E59" s="67" t="s">
        <v>125</v>
      </c>
      <c r="F59" s="11">
        <f>J59+H59+N59</f>
        <v>537</v>
      </c>
      <c r="G59" s="11">
        <f>I59+K5+O59</f>
        <v>537</v>
      </c>
      <c r="H59" s="3"/>
      <c r="I59" s="3"/>
      <c r="J59" s="3"/>
      <c r="K59" s="3"/>
      <c r="L59" s="3"/>
      <c r="M59" s="3"/>
      <c r="N59" s="3">
        <v>537</v>
      </c>
      <c r="O59" s="52">
        <v>537</v>
      </c>
    </row>
    <row r="60" spans="2:15" ht="15.75">
      <c r="B60" s="96"/>
      <c r="C60" s="70"/>
      <c r="D60" s="413" t="s">
        <v>19</v>
      </c>
      <c r="E60" s="424"/>
      <c r="F60" s="89"/>
      <c r="G60" s="89"/>
      <c r="H60" s="124"/>
      <c r="I60" s="124"/>
      <c r="J60" s="275"/>
      <c r="K60" s="124"/>
      <c r="L60" s="115"/>
      <c r="M60" s="115"/>
      <c r="N60" s="115"/>
      <c r="O60" s="125"/>
    </row>
    <row r="61" spans="2:15" s="7" customFormat="1" ht="15.75">
      <c r="B61" s="123">
        <v>2311</v>
      </c>
      <c r="C61" s="71" t="s">
        <v>36</v>
      </c>
      <c r="D61" s="271">
        <v>1</v>
      </c>
      <c r="E61" s="57" t="s">
        <v>112</v>
      </c>
      <c r="F61" s="11">
        <f aca="true" t="shared" si="16" ref="F61:F74">J61+H61</f>
        <v>5000</v>
      </c>
      <c r="G61" s="11">
        <f>I61+K61</f>
        <v>0</v>
      </c>
      <c r="H61" s="3">
        <v>5000</v>
      </c>
      <c r="I61" s="3"/>
      <c r="J61" s="3"/>
      <c r="K61" s="3"/>
      <c r="L61" s="4"/>
      <c r="M61" s="4"/>
      <c r="N61" s="4"/>
      <c r="O61" s="52"/>
    </row>
    <row r="62" spans="2:15" s="7" customFormat="1" ht="15.75">
      <c r="B62" s="123">
        <v>2311</v>
      </c>
      <c r="C62" s="71" t="s">
        <v>36</v>
      </c>
      <c r="D62" s="271">
        <v>2</v>
      </c>
      <c r="E62" s="57" t="s">
        <v>113</v>
      </c>
      <c r="F62" s="11">
        <f t="shared" si="16"/>
        <v>5000</v>
      </c>
      <c r="G62" s="11">
        <f>I62+K62</f>
        <v>0</v>
      </c>
      <c r="H62" s="3"/>
      <c r="I62" s="3"/>
      <c r="J62" s="3">
        <v>5000</v>
      </c>
      <c r="K62" s="3"/>
      <c r="L62" s="4"/>
      <c r="M62" s="4"/>
      <c r="N62" s="4"/>
      <c r="O62" s="52"/>
    </row>
    <row r="63" spans="2:15" s="7" customFormat="1" ht="15.75">
      <c r="B63" s="203">
        <v>2311</v>
      </c>
      <c r="C63" s="204" t="s">
        <v>36</v>
      </c>
      <c r="D63" s="266">
        <v>3</v>
      </c>
      <c r="E63" s="202" t="s">
        <v>114</v>
      </c>
      <c r="F63" s="101">
        <f t="shared" si="16"/>
        <v>2000</v>
      </c>
      <c r="G63" s="101">
        <f>I63+K63</f>
        <v>0</v>
      </c>
      <c r="H63" s="4"/>
      <c r="I63" s="4"/>
      <c r="J63" s="4">
        <v>2000</v>
      </c>
      <c r="K63" s="4"/>
      <c r="L63" s="4"/>
      <c r="M63" s="4"/>
      <c r="N63" s="4"/>
      <c r="O63" s="111"/>
    </row>
    <row r="64" spans="2:15" s="7" customFormat="1" ht="15.75">
      <c r="B64" s="123"/>
      <c r="C64" s="71"/>
      <c r="D64" s="423" t="s">
        <v>88</v>
      </c>
      <c r="E64" s="423"/>
      <c r="F64" s="11"/>
      <c r="G64" s="11"/>
      <c r="H64" s="3"/>
      <c r="I64" s="3"/>
      <c r="J64" s="3"/>
      <c r="K64" s="3"/>
      <c r="L64" s="3"/>
      <c r="M64" s="3"/>
      <c r="N64" s="3"/>
      <c r="O64" s="52"/>
    </row>
    <row r="65" spans="2:15" s="7" customFormat="1" ht="16.5" thickBot="1">
      <c r="B65" s="237"/>
      <c r="C65" s="238"/>
      <c r="D65" s="278">
        <v>1</v>
      </c>
      <c r="E65" s="246" t="s">
        <v>126</v>
      </c>
      <c r="F65" s="11">
        <f>J65+H65+N65</f>
        <v>1469</v>
      </c>
      <c r="G65" s="11">
        <f>I65+K11+O65</f>
        <v>1469</v>
      </c>
      <c r="H65" s="32"/>
      <c r="I65" s="32"/>
      <c r="J65" s="32"/>
      <c r="K65" s="32"/>
      <c r="L65" s="32"/>
      <c r="M65" s="32"/>
      <c r="N65" s="32">
        <v>1469</v>
      </c>
      <c r="O65" s="48">
        <v>1469</v>
      </c>
    </row>
    <row r="66" spans="2:15" s="7" customFormat="1" ht="15.75">
      <c r="B66" s="260"/>
      <c r="C66" s="261"/>
      <c r="D66" s="455" t="s">
        <v>16</v>
      </c>
      <c r="E66" s="455"/>
      <c r="F66" s="107">
        <f t="shared" si="16"/>
        <v>16000</v>
      </c>
      <c r="G66" s="107">
        <f>I66+K66</f>
        <v>0</v>
      </c>
      <c r="H66" s="107">
        <f aca="true" t="shared" si="17" ref="H66:O66">SUM(H67:H72)</f>
        <v>0</v>
      </c>
      <c r="I66" s="107">
        <f t="shared" si="17"/>
        <v>0</v>
      </c>
      <c r="J66" s="107">
        <f t="shared" si="17"/>
        <v>16000</v>
      </c>
      <c r="K66" s="107">
        <f t="shared" si="17"/>
        <v>0</v>
      </c>
      <c r="L66" s="107">
        <f t="shared" si="17"/>
        <v>0</v>
      </c>
      <c r="M66" s="107">
        <f t="shared" si="17"/>
        <v>0</v>
      </c>
      <c r="N66" s="107">
        <f t="shared" si="17"/>
        <v>0</v>
      </c>
      <c r="O66" s="276">
        <f t="shared" si="17"/>
        <v>0</v>
      </c>
    </row>
    <row r="67" spans="2:15" s="7" customFormat="1" ht="17.25" customHeight="1">
      <c r="B67" s="123"/>
      <c r="C67" s="71"/>
      <c r="D67" s="413" t="s">
        <v>19</v>
      </c>
      <c r="E67" s="424"/>
      <c r="F67" s="11">
        <f t="shared" si="16"/>
        <v>0</v>
      </c>
      <c r="G67" s="11"/>
      <c r="H67" s="3"/>
      <c r="I67" s="3"/>
      <c r="J67" s="3"/>
      <c r="K67" s="3"/>
      <c r="L67" s="3"/>
      <c r="M67" s="3"/>
      <c r="N67" s="3"/>
      <c r="O67" s="52"/>
    </row>
    <row r="68" spans="2:15" s="7" customFormat="1" ht="15.75">
      <c r="B68" s="123">
        <v>1431</v>
      </c>
      <c r="C68" s="71" t="s">
        <v>36</v>
      </c>
      <c r="D68" s="263">
        <v>1</v>
      </c>
      <c r="E68" s="57" t="s">
        <v>130</v>
      </c>
      <c r="F68" s="11">
        <f t="shared" si="16"/>
        <v>4000</v>
      </c>
      <c r="G68" s="11"/>
      <c r="H68" s="3"/>
      <c r="I68" s="3"/>
      <c r="J68" s="3">
        <v>4000</v>
      </c>
      <c r="K68" s="3"/>
      <c r="L68" s="3"/>
      <c r="M68" s="3"/>
      <c r="N68" s="3"/>
      <c r="O68" s="52"/>
    </row>
    <row r="69" spans="2:15" s="7" customFormat="1" ht="15.75">
      <c r="B69" s="123">
        <v>1431</v>
      </c>
      <c r="C69" s="71" t="s">
        <v>36</v>
      </c>
      <c r="D69" s="263">
        <v>2</v>
      </c>
      <c r="E69" s="57" t="s">
        <v>115</v>
      </c>
      <c r="F69" s="11">
        <f t="shared" si="16"/>
        <v>4000</v>
      </c>
      <c r="G69" s="11"/>
      <c r="H69" s="3"/>
      <c r="I69" s="3"/>
      <c r="J69" s="3">
        <v>4000</v>
      </c>
      <c r="K69" s="3"/>
      <c r="L69" s="3"/>
      <c r="M69" s="3"/>
      <c r="N69" s="3"/>
      <c r="O69" s="52"/>
    </row>
    <row r="70" spans="2:15" s="7" customFormat="1" ht="15.75">
      <c r="B70" s="123">
        <v>1431</v>
      </c>
      <c r="C70" s="71" t="s">
        <v>36</v>
      </c>
      <c r="D70" s="263">
        <v>3</v>
      </c>
      <c r="E70" s="57" t="s">
        <v>116</v>
      </c>
      <c r="F70" s="11">
        <f t="shared" si="16"/>
        <v>3000</v>
      </c>
      <c r="G70" s="11"/>
      <c r="H70" s="3"/>
      <c r="I70" s="3"/>
      <c r="J70" s="3">
        <v>3000</v>
      </c>
      <c r="K70" s="3"/>
      <c r="L70" s="3"/>
      <c r="M70" s="3"/>
      <c r="N70" s="3"/>
      <c r="O70" s="52"/>
    </row>
    <row r="71" spans="2:15" s="7" customFormat="1" ht="15.75">
      <c r="B71" s="123"/>
      <c r="C71" s="71"/>
      <c r="D71" s="413" t="s">
        <v>88</v>
      </c>
      <c r="E71" s="424"/>
      <c r="F71" s="11"/>
      <c r="G71" s="11"/>
      <c r="H71" s="3"/>
      <c r="I71" s="3"/>
      <c r="J71" s="3"/>
      <c r="K71" s="3"/>
      <c r="L71" s="3"/>
      <c r="M71" s="3"/>
      <c r="N71" s="3"/>
      <c r="O71" s="52"/>
    </row>
    <row r="72" spans="2:15" s="7" customFormat="1" ht="16.5" thickBot="1">
      <c r="B72" s="237">
        <v>1431</v>
      </c>
      <c r="C72" s="238" t="s">
        <v>87</v>
      </c>
      <c r="D72" s="268">
        <v>1</v>
      </c>
      <c r="E72" s="246" t="s">
        <v>117</v>
      </c>
      <c r="F72" s="160">
        <f t="shared" si="16"/>
        <v>5000</v>
      </c>
      <c r="G72" s="99"/>
      <c r="H72" s="32"/>
      <c r="I72" s="32"/>
      <c r="J72" s="32">
        <v>5000</v>
      </c>
      <c r="K72" s="32"/>
      <c r="L72" s="32"/>
      <c r="M72" s="32"/>
      <c r="N72" s="32"/>
      <c r="O72" s="48"/>
    </row>
    <row r="73" spans="2:15" s="7" customFormat="1" ht="16.5" thickBot="1">
      <c r="B73" s="197"/>
      <c r="C73" s="198"/>
      <c r="D73" s="425" t="s">
        <v>26</v>
      </c>
      <c r="E73" s="426"/>
      <c r="F73" s="160">
        <f t="shared" si="16"/>
        <v>15000</v>
      </c>
      <c r="G73" s="160">
        <f>I73+K73</f>
        <v>0</v>
      </c>
      <c r="H73" s="160">
        <f aca="true" t="shared" si="18" ref="H73:O73">SUM(H74:H77)</f>
        <v>0</v>
      </c>
      <c r="I73" s="160">
        <f t="shared" si="18"/>
        <v>0</v>
      </c>
      <c r="J73" s="160">
        <f>SUM(J74:J77)</f>
        <v>15000</v>
      </c>
      <c r="K73" s="160">
        <f t="shared" si="18"/>
        <v>0</v>
      </c>
      <c r="L73" s="160">
        <f t="shared" si="18"/>
        <v>0</v>
      </c>
      <c r="M73" s="160">
        <f t="shared" si="18"/>
        <v>0</v>
      </c>
      <c r="N73" s="160">
        <f t="shared" si="18"/>
        <v>0</v>
      </c>
      <c r="O73" s="193">
        <f t="shared" si="18"/>
        <v>0</v>
      </c>
    </row>
    <row r="74" spans="2:15" s="7" customFormat="1" ht="15.75">
      <c r="B74" s="199"/>
      <c r="C74" s="200"/>
      <c r="D74" s="412" t="s">
        <v>19</v>
      </c>
      <c r="E74" s="413"/>
      <c r="F74" s="89">
        <f t="shared" si="16"/>
        <v>0</v>
      </c>
      <c r="G74" s="89">
        <f>I74+K74</f>
        <v>0</v>
      </c>
      <c r="H74" s="115"/>
      <c r="I74" s="115"/>
      <c r="J74" s="115"/>
      <c r="K74" s="115"/>
      <c r="L74" s="115"/>
      <c r="M74" s="115"/>
      <c r="N74" s="115"/>
      <c r="O74" s="201"/>
    </row>
    <row r="75" spans="2:15" s="7" customFormat="1" ht="15.75">
      <c r="B75" s="203">
        <v>1540</v>
      </c>
      <c r="C75" s="204" t="s">
        <v>36</v>
      </c>
      <c r="D75" s="273">
        <v>1</v>
      </c>
      <c r="E75" s="202" t="s">
        <v>72</v>
      </c>
      <c r="F75" s="101">
        <f>J75+H75</f>
        <v>1000</v>
      </c>
      <c r="G75" s="101">
        <f>I75+K75</f>
        <v>0</v>
      </c>
      <c r="H75" s="4"/>
      <c r="I75" s="4"/>
      <c r="J75" s="4">
        <v>1000</v>
      </c>
      <c r="K75" s="4"/>
      <c r="L75" s="4"/>
      <c r="M75" s="4"/>
      <c r="N75" s="4"/>
      <c r="O75" s="111"/>
    </row>
    <row r="76" spans="2:15" s="7" customFormat="1" ht="15.75">
      <c r="B76" s="203"/>
      <c r="C76" s="204"/>
      <c r="D76" s="412" t="s">
        <v>89</v>
      </c>
      <c r="E76" s="413"/>
      <c r="F76" s="101"/>
      <c r="G76" s="101"/>
      <c r="H76" s="4"/>
      <c r="I76" s="4"/>
      <c r="J76" s="4"/>
      <c r="K76" s="4"/>
      <c r="L76" s="4"/>
      <c r="M76" s="4"/>
      <c r="N76" s="4"/>
      <c r="O76" s="111"/>
    </row>
    <row r="77" spans="2:15" s="7" customFormat="1" ht="16.5" thickBot="1">
      <c r="B77" s="123">
        <v>3540</v>
      </c>
      <c r="C77" s="71" t="s">
        <v>37</v>
      </c>
      <c r="D77" s="273">
        <v>1</v>
      </c>
      <c r="E77" s="202" t="s">
        <v>71</v>
      </c>
      <c r="F77" s="101">
        <f>J77+H77</f>
        <v>14000</v>
      </c>
      <c r="G77" s="101">
        <f>I77+K77</f>
        <v>0</v>
      </c>
      <c r="H77" s="4"/>
      <c r="I77" s="4"/>
      <c r="J77" s="4">
        <v>14000</v>
      </c>
      <c r="K77" s="4"/>
      <c r="L77" s="4"/>
      <c r="M77" s="4"/>
      <c r="N77" s="4"/>
      <c r="O77" s="111"/>
    </row>
    <row r="78" spans="2:15" ht="27" customHeight="1" thickBot="1">
      <c r="B78" s="90"/>
      <c r="C78" s="91"/>
      <c r="D78" s="456" t="s">
        <v>20</v>
      </c>
      <c r="E78" s="451"/>
      <c r="F78" s="25">
        <f>J78+H78+L78</f>
        <v>108400</v>
      </c>
      <c r="G78" s="25">
        <f>I78+K78</f>
        <v>32768</v>
      </c>
      <c r="H78" s="25">
        <f aca="true" t="shared" si="19" ref="H78:O78">SUM(H79:H89)</f>
        <v>10000</v>
      </c>
      <c r="I78" s="25">
        <f t="shared" si="19"/>
        <v>0</v>
      </c>
      <c r="J78" s="25">
        <f t="shared" si="19"/>
        <v>89400</v>
      </c>
      <c r="K78" s="25">
        <f t="shared" si="19"/>
        <v>32768</v>
      </c>
      <c r="L78" s="25">
        <f t="shared" si="19"/>
        <v>9000</v>
      </c>
      <c r="M78" s="25">
        <f t="shared" si="19"/>
        <v>0</v>
      </c>
      <c r="N78" s="25">
        <f t="shared" si="19"/>
        <v>0</v>
      </c>
      <c r="O78" s="78">
        <f t="shared" si="19"/>
        <v>0</v>
      </c>
    </row>
    <row r="79" spans="2:15" ht="15.75">
      <c r="B79" s="93"/>
      <c r="C79" s="94"/>
      <c r="D79" s="450" t="s">
        <v>18</v>
      </c>
      <c r="E79" s="450"/>
      <c r="F79" s="95">
        <f>J79+H79</f>
        <v>0</v>
      </c>
      <c r="G79" s="95">
        <f>I79+K79</f>
        <v>0</v>
      </c>
      <c r="H79" s="29"/>
      <c r="I79" s="30"/>
      <c r="J79" s="30"/>
      <c r="K79" s="29"/>
      <c r="L79" s="29"/>
      <c r="M79" s="29"/>
      <c r="N79" s="29"/>
      <c r="O79" s="31"/>
    </row>
    <row r="80" spans="2:15" ht="15.75">
      <c r="B80" s="96">
        <v>2619</v>
      </c>
      <c r="C80" s="126" t="s">
        <v>37</v>
      </c>
      <c r="D80" s="263">
        <v>1</v>
      </c>
      <c r="E80" s="59" t="s">
        <v>30</v>
      </c>
      <c r="F80" s="11">
        <f aca="true" t="shared" si="20" ref="F80:F86">J80+H80</f>
        <v>14000</v>
      </c>
      <c r="G80" s="11">
        <f aca="true" t="shared" si="21" ref="G80:G88">I80+K80</f>
        <v>0</v>
      </c>
      <c r="H80" s="4"/>
      <c r="I80" s="15"/>
      <c r="J80" s="15">
        <v>14000</v>
      </c>
      <c r="K80" s="4"/>
      <c r="L80" s="4"/>
      <c r="M80" s="4"/>
      <c r="N80" s="4"/>
      <c r="O80" s="27"/>
    </row>
    <row r="81" spans="2:15" ht="15.75">
      <c r="B81" s="96">
        <v>2619</v>
      </c>
      <c r="C81" s="126" t="s">
        <v>37</v>
      </c>
      <c r="D81" s="263">
        <v>2</v>
      </c>
      <c r="E81" s="59" t="s">
        <v>118</v>
      </c>
      <c r="F81" s="11">
        <f t="shared" si="20"/>
        <v>4000</v>
      </c>
      <c r="G81" s="11">
        <f t="shared" si="21"/>
        <v>0</v>
      </c>
      <c r="H81" s="4"/>
      <c r="I81" s="15"/>
      <c r="J81" s="15">
        <v>4000</v>
      </c>
      <c r="K81" s="5"/>
      <c r="L81" s="5"/>
      <c r="M81" s="5"/>
      <c r="N81" s="5"/>
      <c r="O81" s="35"/>
    </row>
    <row r="82" spans="2:15" ht="15.75" customHeight="1">
      <c r="B82" s="96">
        <v>2619</v>
      </c>
      <c r="C82" s="126" t="s">
        <v>37</v>
      </c>
      <c r="D82" s="263">
        <v>3</v>
      </c>
      <c r="E82" s="61" t="s">
        <v>76</v>
      </c>
      <c r="F82" s="11">
        <f t="shared" si="20"/>
        <v>8000</v>
      </c>
      <c r="G82" s="11">
        <f t="shared" si="21"/>
        <v>0</v>
      </c>
      <c r="H82" s="4">
        <v>3000</v>
      </c>
      <c r="I82" s="15"/>
      <c r="J82" s="15">
        <v>5000</v>
      </c>
      <c r="K82" s="4"/>
      <c r="L82" s="4"/>
      <c r="M82" s="3"/>
      <c r="N82" s="3"/>
      <c r="O82" s="26"/>
    </row>
    <row r="83" spans="2:15" ht="15.75">
      <c r="B83" s="96">
        <v>2619</v>
      </c>
      <c r="C83" s="70" t="s">
        <v>37</v>
      </c>
      <c r="D83" s="263">
        <v>4</v>
      </c>
      <c r="E83" s="62" t="s">
        <v>78</v>
      </c>
      <c r="F83" s="101">
        <f t="shared" si="20"/>
        <v>5000</v>
      </c>
      <c r="G83" s="101">
        <f t="shared" si="21"/>
        <v>0</v>
      </c>
      <c r="H83" s="4"/>
      <c r="I83" s="15"/>
      <c r="J83" s="15">
        <v>5000</v>
      </c>
      <c r="K83" s="4"/>
      <c r="L83" s="4"/>
      <c r="M83" s="4"/>
      <c r="N83" s="4"/>
      <c r="O83" s="27"/>
    </row>
    <row r="84" spans="2:15" ht="15.75">
      <c r="B84" s="120">
        <v>2619</v>
      </c>
      <c r="C84" s="258" t="s">
        <v>37</v>
      </c>
      <c r="D84" s="274">
        <v>5</v>
      </c>
      <c r="E84" s="59" t="s">
        <v>79</v>
      </c>
      <c r="F84" s="11">
        <f t="shared" si="20"/>
        <v>5000</v>
      </c>
      <c r="G84" s="11">
        <f t="shared" si="21"/>
        <v>0</v>
      </c>
      <c r="H84" s="3"/>
      <c r="I84" s="3"/>
      <c r="J84" s="3">
        <v>5000</v>
      </c>
      <c r="K84" s="3"/>
      <c r="L84" s="3"/>
      <c r="M84" s="3"/>
      <c r="N84" s="3"/>
      <c r="O84" s="52"/>
    </row>
    <row r="85" spans="2:15" ht="15.75">
      <c r="B85" s="96">
        <v>2619</v>
      </c>
      <c r="C85" s="126" t="s">
        <v>37</v>
      </c>
      <c r="D85" s="263">
        <v>6</v>
      </c>
      <c r="E85" s="59" t="s">
        <v>80</v>
      </c>
      <c r="F85" s="11">
        <f t="shared" si="20"/>
        <v>7200</v>
      </c>
      <c r="G85" s="11">
        <f t="shared" si="21"/>
        <v>0</v>
      </c>
      <c r="H85" s="3"/>
      <c r="I85" s="3"/>
      <c r="J85" s="3">
        <v>7200</v>
      </c>
      <c r="K85" s="3"/>
      <c r="L85" s="3"/>
      <c r="M85" s="3"/>
      <c r="N85" s="3"/>
      <c r="O85" s="52"/>
    </row>
    <row r="86" spans="2:15" ht="15" customHeight="1">
      <c r="B86" s="96">
        <v>2619</v>
      </c>
      <c r="C86" s="126" t="s">
        <v>37</v>
      </c>
      <c r="D86" s="263">
        <v>7</v>
      </c>
      <c r="E86" s="61" t="s">
        <v>77</v>
      </c>
      <c r="F86" s="11">
        <f t="shared" si="20"/>
        <v>27000</v>
      </c>
      <c r="G86" s="11">
        <f t="shared" si="21"/>
        <v>26568</v>
      </c>
      <c r="H86" s="3"/>
      <c r="I86" s="3"/>
      <c r="J86" s="3">
        <v>27000</v>
      </c>
      <c r="K86" s="3">
        <v>26568</v>
      </c>
      <c r="L86" s="3"/>
      <c r="M86" s="3"/>
      <c r="N86" s="3"/>
      <c r="O86" s="52"/>
    </row>
    <row r="87" spans="2:15" ht="15.75">
      <c r="B87" s="96">
        <v>2619</v>
      </c>
      <c r="C87" s="126" t="s">
        <v>37</v>
      </c>
      <c r="D87" s="263">
        <v>8</v>
      </c>
      <c r="E87" s="61" t="s">
        <v>73</v>
      </c>
      <c r="F87" s="11">
        <f>J87+H87+L87</f>
        <v>16000</v>
      </c>
      <c r="G87" s="11">
        <f>I87+K87+M87</f>
        <v>0</v>
      </c>
      <c r="H87" s="3">
        <v>7000</v>
      </c>
      <c r="I87" s="3"/>
      <c r="J87" s="3"/>
      <c r="K87" s="3"/>
      <c r="L87" s="3">
        <v>9000</v>
      </c>
      <c r="M87" s="3"/>
      <c r="N87" s="3"/>
      <c r="O87" s="52"/>
    </row>
    <row r="88" spans="2:15" ht="15.75">
      <c r="B88" s="96">
        <v>2619</v>
      </c>
      <c r="C88" s="168" t="s">
        <v>37</v>
      </c>
      <c r="D88" s="263">
        <v>9</v>
      </c>
      <c r="E88" s="63" t="s">
        <v>74</v>
      </c>
      <c r="F88" s="11">
        <f>J88+H88</f>
        <v>14000</v>
      </c>
      <c r="G88" s="11">
        <f t="shared" si="21"/>
        <v>0</v>
      </c>
      <c r="H88" s="3"/>
      <c r="I88" s="5"/>
      <c r="J88" s="3">
        <v>14000</v>
      </c>
      <c r="K88" s="5"/>
      <c r="L88" s="5"/>
      <c r="M88" s="3"/>
      <c r="N88" s="3"/>
      <c r="O88" s="52"/>
    </row>
    <row r="89" spans="2:15" ht="16.5" thickBot="1">
      <c r="B89" s="97">
        <v>2619</v>
      </c>
      <c r="C89" s="187" t="s">
        <v>37</v>
      </c>
      <c r="D89" s="268">
        <v>10</v>
      </c>
      <c r="E89" s="259" t="s">
        <v>75</v>
      </c>
      <c r="F89" s="160">
        <f>J89+H89</f>
        <v>8200</v>
      </c>
      <c r="G89" s="160">
        <f>I89+K89</f>
        <v>6200</v>
      </c>
      <c r="H89" s="51"/>
      <c r="I89" s="46"/>
      <c r="J89" s="46">
        <v>8200</v>
      </c>
      <c r="K89" s="51">
        <v>6200</v>
      </c>
      <c r="L89" s="51"/>
      <c r="M89" s="51"/>
      <c r="N89" s="51"/>
      <c r="O89" s="47"/>
    </row>
    <row r="90" spans="2:16" ht="16.5" thickBot="1">
      <c r="B90" s="90"/>
      <c r="C90" s="91"/>
      <c r="D90" s="420" t="s">
        <v>85</v>
      </c>
      <c r="E90" s="419"/>
      <c r="F90" s="25">
        <f>J90+H90</f>
        <v>71000</v>
      </c>
      <c r="G90" s="25">
        <f>I90+K90</f>
        <v>8250</v>
      </c>
      <c r="H90" s="25">
        <f aca="true" t="shared" si="22" ref="H90:O90">SUM(H92:H101)</f>
        <v>0</v>
      </c>
      <c r="I90" s="25">
        <f t="shared" si="22"/>
        <v>0</v>
      </c>
      <c r="J90" s="25">
        <f>SUM(J92:J101)</f>
        <v>71000</v>
      </c>
      <c r="K90" s="25">
        <f t="shared" si="22"/>
        <v>8250</v>
      </c>
      <c r="L90" s="25">
        <f t="shared" si="22"/>
        <v>0</v>
      </c>
      <c r="M90" s="25">
        <f t="shared" si="22"/>
        <v>0</v>
      </c>
      <c r="N90" s="25">
        <f t="shared" si="22"/>
        <v>0</v>
      </c>
      <c r="O90" s="78">
        <f t="shared" si="22"/>
        <v>0</v>
      </c>
      <c r="P90" s="12"/>
    </row>
    <row r="91" spans="2:16" ht="16.5" thickBot="1">
      <c r="B91" s="90"/>
      <c r="C91" s="91"/>
      <c r="D91" s="419" t="s">
        <v>14</v>
      </c>
      <c r="E91" s="420"/>
      <c r="F91" s="25">
        <f>J91+H91</f>
        <v>0</v>
      </c>
      <c r="G91" s="25">
        <f>I91+K91</f>
        <v>0</v>
      </c>
      <c r="H91" s="25">
        <f aca="true" t="shared" si="23" ref="H91:O91">SUM(H92:H92)</f>
        <v>0</v>
      </c>
      <c r="I91" s="25">
        <f>SUM(I92:I92)</f>
        <v>0</v>
      </c>
      <c r="J91" s="25">
        <f t="shared" si="23"/>
        <v>0</v>
      </c>
      <c r="K91" s="25">
        <f t="shared" si="23"/>
        <v>0</v>
      </c>
      <c r="L91" s="25">
        <f t="shared" si="23"/>
        <v>0</v>
      </c>
      <c r="M91" s="25">
        <f t="shared" si="23"/>
        <v>0</v>
      </c>
      <c r="N91" s="25">
        <f t="shared" si="23"/>
        <v>0</v>
      </c>
      <c r="O91" s="78">
        <f t="shared" si="23"/>
        <v>0</v>
      </c>
      <c r="P91" s="12"/>
    </row>
    <row r="92" spans="2:16" ht="15" customHeight="1">
      <c r="B92" s="210"/>
      <c r="C92" s="211"/>
      <c r="D92" s="414" t="s">
        <v>53</v>
      </c>
      <c r="E92" s="415"/>
      <c r="F92" s="212"/>
      <c r="G92" s="212"/>
      <c r="H92" s="213"/>
      <c r="I92" s="214"/>
      <c r="J92" s="214"/>
      <c r="K92" s="213"/>
      <c r="L92" s="213"/>
      <c r="M92" s="213"/>
      <c r="N92" s="83"/>
      <c r="O92" s="133"/>
      <c r="P92" s="12"/>
    </row>
    <row r="93" spans="2:16" ht="15" customHeight="1">
      <c r="B93" s="249"/>
      <c r="C93" s="250"/>
      <c r="D93" s="251"/>
      <c r="E93" s="252"/>
      <c r="F93" s="253"/>
      <c r="G93" s="254"/>
      <c r="H93" s="208"/>
      <c r="I93" s="208"/>
      <c r="J93" s="208"/>
      <c r="K93" s="208"/>
      <c r="L93" s="208"/>
      <c r="M93" s="208"/>
      <c r="N93" s="11"/>
      <c r="O93" s="122"/>
      <c r="P93" s="12"/>
    </row>
    <row r="94" spans="2:16" ht="15.75">
      <c r="B94" s="205">
        <v>2740</v>
      </c>
      <c r="C94" s="206" t="s">
        <v>36</v>
      </c>
      <c r="D94" s="263">
        <v>1</v>
      </c>
      <c r="E94" s="207" t="s">
        <v>81</v>
      </c>
      <c r="F94" s="208">
        <f>J94+H94</f>
        <v>5000</v>
      </c>
      <c r="G94" s="208">
        <f>I94+K94</f>
        <v>3450</v>
      </c>
      <c r="H94" s="255"/>
      <c r="I94" s="255"/>
      <c r="J94" s="255">
        <v>5000</v>
      </c>
      <c r="K94" s="255">
        <v>3450</v>
      </c>
      <c r="L94" s="255"/>
      <c r="M94" s="255"/>
      <c r="N94" s="10"/>
      <c r="O94" s="256"/>
      <c r="P94" s="12"/>
    </row>
    <row r="95" spans="2:16" ht="15.75">
      <c r="B95" s="205"/>
      <c r="C95" s="206"/>
      <c r="D95" s="416" t="s">
        <v>18</v>
      </c>
      <c r="E95" s="416"/>
      <c r="F95" s="208"/>
      <c r="G95" s="208"/>
      <c r="H95" s="209"/>
      <c r="I95" s="209"/>
      <c r="J95" s="209"/>
      <c r="K95" s="209"/>
      <c r="L95" s="209"/>
      <c r="M95" s="209"/>
      <c r="N95" s="3"/>
      <c r="O95" s="52"/>
      <c r="P95" s="2"/>
    </row>
    <row r="96" spans="2:16" ht="15.75">
      <c r="B96" s="205">
        <v>2740</v>
      </c>
      <c r="C96" s="215" t="s">
        <v>37</v>
      </c>
      <c r="D96" s="263">
        <v>1</v>
      </c>
      <c r="E96" s="207" t="s">
        <v>119</v>
      </c>
      <c r="F96" s="208">
        <f>J96+H96</f>
        <v>15000</v>
      </c>
      <c r="G96" s="208">
        <f>I96+K96</f>
        <v>0</v>
      </c>
      <c r="H96" s="216"/>
      <c r="I96" s="217"/>
      <c r="J96" s="217">
        <v>15000</v>
      </c>
      <c r="K96" s="216"/>
      <c r="L96" s="216"/>
      <c r="M96" s="216"/>
      <c r="N96" s="4"/>
      <c r="O96" s="27"/>
      <c r="P96" s="2"/>
    </row>
    <row r="97" spans="2:16" ht="15" customHeight="1">
      <c r="B97" s="227">
        <v>2759</v>
      </c>
      <c r="C97" s="229" t="s">
        <v>37</v>
      </c>
      <c r="D97" s="266">
        <v>2</v>
      </c>
      <c r="E97" s="230" t="s">
        <v>120</v>
      </c>
      <c r="F97" s="208">
        <f>J97+H97</f>
        <v>24000</v>
      </c>
      <c r="G97" s="228"/>
      <c r="H97" s="216"/>
      <c r="I97" s="217"/>
      <c r="J97" s="217">
        <v>24000</v>
      </c>
      <c r="K97" s="216">
        <v>4800</v>
      </c>
      <c r="L97" s="216"/>
      <c r="M97" s="216"/>
      <c r="N97" s="4"/>
      <c r="O97" s="27"/>
      <c r="P97" s="2"/>
    </row>
    <row r="98" spans="2:16" ht="16.5" customHeight="1">
      <c r="B98" s="227">
        <v>2759</v>
      </c>
      <c r="C98" s="229" t="s">
        <v>37</v>
      </c>
      <c r="D98" s="266">
        <v>3</v>
      </c>
      <c r="E98" s="230" t="s">
        <v>121</v>
      </c>
      <c r="F98" s="228">
        <f>J98+H98</f>
        <v>15000</v>
      </c>
      <c r="G98" s="228">
        <f>I98+K98</f>
        <v>0</v>
      </c>
      <c r="H98" s="216"/>
      <c r="I98" s="217"/>
      <c r="J98" s="217">
        <v>15000</v>
      </c>
      <c r="K98" s="216"/>
      <c r="L98" s="216"/>
      <c r="M98" s="216"/>
      <c r="N98" s="4"/>
      <c r="O98" s="27"/>
      <c r="P98" s="2"/>
    </row>
    <row r="99" spans="1:35" s="191" customFormat="1" ht="19.5" customHeight="1">
      <c r="A99" s="2"/>
      <c r="B99" s="205"/>
      <c r="C99" s="206"/>
      <c r="D99" s="416" t="s">
        <v>82</v>
      </c>
      <c r="E99" s="416"/>
      <c r="F99" s="228"/>
      <c r="G99" s="208"/>
      <c r="H99" s="209"/>
      <c r="I99" s="209"/>
      <c r="J99" s="209"/>
      <c r="K99" s="209"/>
      <c r="L99" s="209"/>
      <c r="M99" s="209"/>
      <c r="N99" s="3"/>
      <c r="O99" s="5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36"/>
    </row>
    <row r="100" spans="1:35" s="191" customFormat="1" ht="18" customHeight="1" thickBot="1">
      <c r="A100" s="2"/>
      <c r="B100" s="237">
        <v>2740</v>
      </c>
      <c r="C100" s="238" t="s">
        <v>83</v>
      </c>
      <c r="D100" s="268">
        <v>1</v>
      </c>
      <c r="E100" s="233" t="s">
        <v>122</v>
      </c>
      <c r="F100" s="99">
        <f>J100+H100</f>
        <v>12000</v>
      </c>
      <c r="G100" s="99"/>
      <c r="H100" s="32"/>
      <c r="I100" s="32"/>
      <c r="J100" s="32">
        <v>12000</v>
      </c>
      <c r="K100" s="32"/>
      <c r="L100" s="32"/>
      <c r="M100" s="32"/>
      <c r="N100" s="32"/>
      <c r="O100" s="4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36"/>
    </row>
    <row r="101" spans="2:15" s="2" customFormat="1" ht="21" customHeight="1" thickBot="1">
      <c r="B101" s="218"/>
      <c r="C101" s="218"/>
      <c r="D101" s="219"/>
      <c r="E101" s="220"/>
      <c r="F101" s="221"/>
      <c r="G101" s="221"/>
      <c r="H101" s="222"/>
      <c r="I101" s="222"/>
      <c r="J101" s="222"/>
      <c r="K101" s="222"/>
      <c r="L101" s="222"/>
      <c r="M101" s="222"/>
      <c r="N101" s="132"/>
      <c r="O101" s="132"/>
    </row>
    <row r="102" spans="2:15" ht="33.75" customHeight="1" thickBot="1">
      <c r="B102" s="223"/>
      <c r="C102" s="224"/>
      <c r="D102" s="457" t="s">
        <v>57</v>
      </c>
      <c r="E102" s="458"/>
      <c r="F102" s="225">
        <f>J102+H102</f>
        <v>15000</v>
      </c>
      <c r="G102" s="225">
        <f aca="true" t="shared" si="24" ref="G102:G111">I102+K102</f>
        <v>2280</v>
      </c>
      <c r="H102" s="226">
        <f>H103</f>
        <v>0</v>
      </c>
      <c r="I102" s="226">
        <f aca="true" t="shared" si="25" ref="I102:O102">I103</f>
        <v>0</v>
      </c>
      <c r="J102" s="226">
        <f t="shared" si="25"/>
        <v>15000</v>
      </c>
      <c r="K102" s="226">
        <f t="shared" si="25"/>
        <v>2280</v>
      </c>
      <c r="L102" s="226">
        <f t="shared" si="25"/>
        <v>0</v>
      </c>
      <c r="M102" s="226">
        <f t="shared" si="25"/>
        <v>0</v>
      </c>
      <c r="N102" s="226">
        <f t="shared" si="25"/>
        <v>0</v>
      </c>
      <c r="O102" s="226">
        <f t="shared" si="25"/>
        <v>0</v>
      </c>
    </row>
    <row r="103" spans="2:15" ht="15.75">
      <c r="B103" s="239"/>
      <c r="C103" s="240"/>
      <c r="D103" s="417" t="s">
        <v>9</v>
      </c>
      <c r="E103" s="418"/>
      <c r="F103" s="213">
        <f>J103+H103</f>
        <v>15000</v>
      </c>
      <c r="G103" s="213">
        <f t="shared" si="24"/>
        <v>2280</v>
      </c>
      <c r="H103" s="213">
        <f aca="true" t="shared" si="26" ref="H103:O103">SUM(H105:H107)</f>
        <v>0</v>
      </c>
      <c r="I103" s="213">
        <f t="shared" si="26"/>
        <v>0</v>
      </c>
      <c r="J103" s="213">
        <f t="shared" si="26"/>
        <v>15000</v>
      </c>
      <c r="K103" s="213">
        <f t="shared" si="26"/>
        <v>2280</v>
      </c>
      <c r="L103" s="213">
        <f t="shared" si="26"/>
        <v>0</v>
      </c>
      <c r="M103" s="213">
        <f t="shared" si="26"/>
        <v>0</v>
      </c>
      <c r="N103" s="213">
        <f t="shared" si="26"/>
        <v>0</v>
      </c>
      <c r="O103" s="213">
        <f t="shared" si="26"/>
        <v>0</v>
      </c>
    </row>
    <row r="104" spans="2:15" ht="15.75">
      <c r="B104" s="205"/>
      <c r="C104" s="206"/>
      <c r="D104" s="416" t="s">
        <v>90</v>
      </c>
      <c r="E104" s="416"/>
      <c r="F104" s="208"/>
      <c r="G104" s="208"/>
      <c r="H104" s="208"/>
      <c r="I104" s="208"/>
      <c r="J104" s="208"/>
      <c r="K104" s="208"/>
      <c r="L104" s="208"/>
      <c r="M104" s="208"/>
      <c r="N104" s="11"/>
      <c r="O104" s="122"/>
    </row>
    <row r="105" spans="2:15" ht="15.75">
      <c r="B105" s="205">
        <v>2122</v>
      </c>
      <c r="C105" s="206" t="s">
        <v>38</v>
      </c>
      <c r="D105" s="263">
        <v>1</v>
      </c>
      <c r="E105" s="244" t="s">
        <v>123</v>
      </c>
      <c r="F105" s="208">
        <f>J105+H105</f>
        <v>5000</v>
      </c>
      <c r="G105" s="208">
        <f>I105+K105</f>
        <v>2280</v>
      </c>
      <c r="H105" s="209"/>
      <c r="I105" s="209"/>
      <c r="J105" s="209">
        <v>5000</v>
      </c>
      <c r="K105" s="209">
        <v>2280</v>
      </c>
      <c r="L105" s="209"/>
      <c r="M105" s="209"/>
      <c r="N105" s="3"/>
      <c r="O105" s="52"/>
    </row>
    <row r="106" spans="2:15" ht="15.75">
      <c r="B106" s="123"/>
      <c r="C106" s="71"/>
      <c r="D106" s="416" t="s">
        <v>91</v>
      </c>
      <c r="E106" s="416"/>
      <c r="F106" s="11"/>
      <c r="G106" s="11"/>
      <c r="H106" s="11"/>
      <c r="I106" s="11"/>
      <c r="J106" s="11"/>
      <c r="K106" s="11"/>
      <c r="L106" s="11"/>
      <c r="M106" s="208"/>
      <c r="N106" s="11"/>
      <c r="O106" s="122"/>
    </row>
    <row r="107" spans="2:15" ht="15.75">
      <c r="B107" s="123">
        <v>2122</v>
      </c>
      <c r="C107" s="71" t="s">
        <v>86</v>
      </c>
      <c r="D107" s="267">
        <v>1</v>
      </c>
      <c r="E107" s="67" t="s">
        <v>31</v>
      </c>
      <c r="F107" s="11">
        <f>J107+H107</f>
        <v>10000</v>
      </c>
      <c r="G107" s="11"/>
      <c r="H107" s="11"/>
      <c r="I107" s="11"/>
      <c r="J107" s="11">
        <v>10000</v>
      </c>
      <c r="K107" s="11"/>
      <c r="L107" s="11"/>
      <c r="M107" s="208"/>
      <c r="N107" s="11"/>
      <c r="O107" s="122"/>
    </row>
    <row r="108" spans="2:15" ht="16.5" thickBot="1">
      <c r="B108" s="237"/>
      <c r="C108" s="238"/>
      <c r="D108" s="188"/>
      <c r="E108" s="135"/>
      <c r="F108" s="99"/>
      <c r="G108" s="99"/>
      <c r="H108" s="32"/>
      <c r="I108" s="32"/>
      <c r="J108" s="32"/>
      <c r="K108" s="32"/>
      <c r="L108" s="32"/>
      <c r="M108" s="32"/>
      <c r="N108" s="32"/>
      <c r="O108" s="48"/>
    </row>
    <row r="109" spans="2:15" ht="21.75" customHeight="1" thickBot="1">
      <c r="B109" s="157"/>
      <c r="C109" s="158"/>
      <c r="D109" s="453" t="s">
        <v>54</v>
      </c>
      <c r="E109" s="454"/>
      <c r="F109" s="241">
        <f>J109+H109</f>
        <v>5000</v>
      </c>
      <c r="G109" s="241">
        <f t="shared" si="24"/>
        <v>6266</v>
      </c>
      <c r="H109" s="242">
        <f>H110</f>
        <v>0</v>
      </c>
      <c r="I109" s="242">
        <f>I110</f>
        <v>0</v>
      </c>
      <c r="J109" s="242">
        <f aca="true" t="shared" si="27" ref="J109:O109">J110</f>
        <v>5000</v>
      </c>
      <c r="K109" s="242">
        <f t="shared" si="27"/>
        <v>6266</v>
      </c>
      <c r="L109" s="242">
        <f t="shared" si="27"/>
        <v>0</v>
      </c>
      <c r="M109" s="242">
        <f t="shared" si="27"/>
        <v>0</v>
      </c>
      <c r="N109" s="242">
        <f t="shared" si="27"/>
        <v>0</v>
      </c>
      <c r="O109" s="243">
        <f t="shared" si="27"/>
        <v>0</v>
      </c>
    </row>
    <row r="110" spans="2:15" ht="16.5" thickBot="1">
      <c r="B110" s="90"/>
      <c r="C110" s="91"/>
      <c r="D110" s="419" t="s">
        <v>9</v>
      </c>
      <c r="E110" s="420"/>
      <c r="F110" s="25">
        <f>J110+H110</f>
        <v>5000</v>
      </c>
      <c r="G110" s="25">
        <f t="shared" si="24"/>
        <v>6266</v>
      </c>
      <c r="H110" s="25">
        <f aca="true" t="shared" si="28" ref="H110:O110">SUM(H111:H111)</f>
        <v>0</v>
      </c>
      <c r="I110" s="25">
        <f t="shared" si="28"/>
        <v>0</v>
      </c>
      <c r="J110" s="25">
        <f t="shared" si="28"/>
        <v>5000</v>
      </c>
      <c r="K110" s="25">
        <f t="shared" si="28"/>
        <v>6266</v>
      </c>
      <c r="L110" s="25">
        <f t="shared" si="28"/>
        <v>0</v>
      </c>
      <c r="M110" s="25">
        <f t="shared" si="28"/>
        <v>0</v>
      </c>
      <c r="N110" s="25">
        <f t="shared" si="28"/>
        <v>0</v>
      </c>
      <c r="O110" s="78">
        <f t="shared" si="28"/>
        <v>0</v>
      </c>
    </row>
    <row r="111" spans="2:15" ht="16.5" thickBot="1">
      <c r="B111" s="157">
        <v>2122</v>
      </c>
      <c r="C111" s="158" t="s">
        <v>55</v>
      </c>
      <c r="D111" s="264">
        <v>1</v>
      </c>
      <c r="E111" s="159" t="s">
        <v>56</v>
      </c>
      <c r="F111" s="160">
        <f>J111+H111</f>
        <v>5000</v>
      </c>
      <c r="G111" s="160">
        <f t="shared" si="24"/>
        <v>6266</v>
      </c>
      <c r="H111" s="51"/>
      <c r="I111" s="51"/>
      <c r="J111" s="51">
        <v>5000</v>
      </c>
      <c r="K111" s="51">
        <v>6266</v>
      </c>
      <c r="L111" s="51"/>
      <c r="M111" s="51"/>
      <c r="N111" s="51"/>
      <c r="O111" s="184"/>
    </row>
    <row r="112" spans="2:15" ht="16.5" thickBot="1">
      <c r="B112" s="130"/>
      <c r="C112" s="130"/>
      <c r="D112" s="134"/>
      <c r="E112" s="150"/>
      <c r="F112" s="12"/>
      <c r="G112" s="12"/>
      <c r="H112" s="132"/>
      <c r="I112" s="132"/>
      <c r="J112" s="132"/>
      <c r="K112" s="132"/>
      <c r="L112" s="132"/>
      <c r="M112" s="132"/>
      <c r="N112" s="132"/>
      <c r="O112" s="132"/>
    </row>
    <row r="113" spans="2:15" ht="20.25" customHeight="1" thickBot="1">
      <c r="B113" s="177"/>
      <c r="C113" s="178"/>
      <c r="D113" s="179"/>
      <c r="E113" s="180" t="s">
        <v>15</v>
      </c>
      <c r="F113" s="43">
        <f aca="true" t="shared" si="29" ref="F113:O113">F9+F47+F102+F109</f>
        <v>710396</v>
      </c>
      <c r="G113" s="43">
        <f t="shared" si="29"/>
        <v>63967</v>
      </c>
      <c r="H113" s="43">
        <f t="shared" si="29"/>
        <v>340500</v>
      </c>
      <c r="I113" s="43">
        <f t="shared" si="29"/>
        <v>7497</v>
      </c>
      <c r="J113" s="43">
        <f t="shared" si="29"/>
        <v>352200</v>
      </c>
      <c r="K113" s="43">
        <f t="shared" si="29"/>
        <v>54464</v>
      </c>
      <c r="L113" s="43">
        <f t="shared" si="29"/>
        <v>15690</v>
      </c>
      <c r="M113" s="43">
        <f t="shared" si="29"/>
        <v>0</v>
      </c>
      <c r="N113" s="43">
        <f t="shared" si="29"/>
        <v>2006</v>
      </c>
      <c r="O113" s="43">
        <f t="shared" si="29"/>
        <v>2006</v>
      </c>
    </row>
    <row r="114" spans="5:12" ht="15">
      <c r="E114" s="152"/>
      <c r="G114" s="74"/>
      <c r="H114" s="7"/>
      <c r="J114" s="7"/>
      <c r="L114" s="49"/>
    </row>
    <row r="115" spans="2:15" ht="15.75">
      <c r="B115" s="185"/>
      <c r="C115" s="185"/>
      <c r="D115" s="245"/>
      <c r="E115" s="248" t="s">
        <v>93</v>
      </c>
      <c r="F115" s="12"/>
      <c r="G115" s="12"/>
      <c r="H115" s="12"/>
      <c r="I115" s="12"/>
      <c r="J115" s="12"/>
      <c r="K115" s="12">
        <v>5880</v>
      </c>
      <c r="L115" s="12"/>
      <c r="M115" s="221"/>
      <c r="N115" s="12"/>
      <c r="O115" s="12"/>
    </row>
    <row r="116" spans="5:12" ht="15.75">
      <c r="E116" s="247" t="s">
        <v>94</v>
      </c>
      <c r="G116" s="74"/>
      <c r="J116" s="7"/>
      <c r="K116" s="12">
        <v>2550</v>
      </c>
      <c r="L116" s="49"/>
    </row>
    <row r="117" spans="5:12" ht="15">
      <c r="E117" s="50"/>
      <c r="G117" s="74"/>
      <c r="J117" s="7"/>
      <c r="K117" s="53">
        <f>SUM(K113:K116)</f>
        <v>62894</v>
      </c>
      <c r="L117" s="49"/>
    </row>
    <row r="118" spans="5:11" ht="20.25" customHeight="1" thickBot="1">
      <c r="E118" s="76" t="s">
        <v>42</v>
      </c>
      <c r="G118" s="50"/>
      <c r="H118" s="53"/>
      <c r="I118" s="172"/>
      <c r="J118" s="49"/>
      <c r="K118" s="50"/>
    </row>
    <row r="119" spans="4:11" ht="15">
      <c r="D119" s="439" t="s">
        <v>5</v>
      </c>
      <c r="E119" s="441" t="s">
        <v>7</v>
      </c>
      <c r="F119" s="429"/>
      <c r="G119" s="18"/>
      <c r="K119" s="49"/>
    </row>
    <row r="120" spans="4:12" ht="15">
      <c r="D120" s="440"/>
      <c r="E120" s="442"/>
      <c r="F120" s="430"/>
      <c r="G120" s="42" t="s">
        <v>22</v>
      </c>
      <c r="H120" s="165"/>
      <c r="I120" s="165"/>
      <c r="J120" s="165"/>
      <c r="K120" s="166"/>
      <c r="L120" s="166"/>
    </row>
    <row r="121" spans="4:12" ht="15.75" thickBot="1">
      <c r="D121" s="19" t="s">
        <v>25</v>
      </c>
      <c r="E121" s="45"/>
      <c r="F121" s="44"/>
      <c r="G121" s="19"/>
      <c r="H121" s="279"/>
      <c r="I121" s="280"/>
      <c r="J121" s="165"/>
      <c r="K121" s="165"/>
      <c r="L121" s="166"/>
    </row>
    <row r="122" spans="4:12" ht="15.75" thickBot="1">
      <c r="D122" s="142">
        <v>1</v>
      </c>
      <c r="E122" s="40">
        <v>2</v>
      </c>
      <c r="F122" s="39"/>
      <c r="G122" s="8">
        <v>4</v>
      </c>
      <c r="H122" s="167"/>
      <c r="I122" s="167"/>
      <c r="J122" s="165"/>
      <c r="K122" s="165"/>
      <c r="L122" s="166"/>
    </row>
    <row r="123" spans="4:9" ht="16.5" customHeight="1" thickBot="1">
      <c r="D123" s="459" t="s">
        <v>8</v>
      </c>
      <c r="E123" s="460"/>
      <c r="F123" s="114"/>
      <c r="G123" s="43">
        <f>G125+G126+G127+G129+G130+G132</f>
        <v>0</v>
      </c>
      <c r="H123" s="55"/>
      <c r="I123" s="65"/>
    </row>
    <row r="124" spans="4:9" ht="27" customHeight="1" thickBot="1">
      <c r="D124" s="461" t="s">
        <v>20</v>
      </c>
      <c r="E124" s="462"/>
      <c r="F124" s="141"/>
      <c r="G124" s="117"/>
      <c r="H124" s="66"/>
      <c r="I124" s="169"/>
    </row>
    <row r="125" spans="4:9" ht="15">
      <c r="D125" s="116">
        <v>1</v>
      </c>
      <c r="E125" s="141"/>
      <c r="F125" s="141"/>
      <c r="G125" s="118"/>
      <c r="H125" s="56"/>
      <c r="I125" s="171"/>
    </row>
    <row r="126" spans="4:9" ht="15">
      <c r="D126" s="116">
        <v>2</v>
      </c>
      <c r="E126" s="141"/>
      <c r="F126" s="141"/>
      <c r="G126" s="118"/>
      <c r="H126" s="56"/>
      <c r="I126" s="171"/>
    </row>
    <row r="127" spans="4:9" ht="15.75" thickBot="1">
      <c r="D127" s="116">
        <v>3</v>
      </c>
      <c r="E127" s="141"/>
      <c r="F127" s="141"/>
      <c r="G127" s="118"/>
      <c r="H127" s="56"/>
      <c r="I127" s="171"/>
    </row>
    <row r="128" spans="4:9" ht="15.75" thickBot="1">
      <c r="D128" s="463" t="s">
        <v>14</v>
      </c>
      <c r="E128" s="464"/>
      <c r="F128" s="141"/>
      <c r="G128" s="117"/>
      <c r="H128" s="56"/>
      <c r="I128" s="170"/>
    </row>
    <row r="129" spans="4:9" ht="15">
      <c r="D129" s="174" t="s">
        <v>43</v>
      </c>
      <c r="E129" s="141"/>
      <c r="F129" s="141"/>
      <c r="G129" s="118"/>
      <c r="H129" s="56"/>
      <c r="I129" s="170"/>
    </row>
    <row r="130" spans="4:9" ht="15.75" thickBot="1">
      <c r="D130" s="175" t="s">
        <v>27</v>
      </c>
      <c r="E130" s="141"/>
      <c r="F130" s="141"/>
      <c r="G130" s="118"/>
      <c r="H130" s="56"/>
      <c r="I130" s="170"/>
    </row>
    <row r="131" spans="4:9" ht="15.75" thickBot="1">
      <c r="D131" s="463" t="s">
        <v>52</v>
      </c>
      <c r="E131" s="464"/>
      <c r="F131" s="141"/>
      <c r="G131" s="117"/>
      <c r="H131" s="56"/>
      <c r="I131" s="58"/>
    </row>
    <row r="132" spans="4:9" ht="15.75" thickBot="1">
      <c r="D132" s="175" t="s">
        <v>43</v>
      </c>
      <c r="E132" s="141" t="s">
        <v>124</v>
      </c>
      <c r="F132" s="141">
        <v>1671653</v>
      </c>
      <c r="G132" s="118"/>
      <c r="H132" s="56"/>
      <c r="I132" s="171"/>
    </row>
    <row r="133" spans="4:9" ht="16.5" customHeight="1" thickBot="1">
      <c r="D133" s="459" t="s">
        <v>11</v>
      </c>
      <c r="E133" s="443"/>
      <c r="F133" s="92"/>
      <c r="G133" s="43">
        <f>G136+G138+G141+G144+G146+G148</f>
        <v>55339</v>
      </c>
      <c r="I133" s="7"/>
    </row>
    <row r="134" spans="4:9" ht="26.25" customHeight="1" thickBot="1">
      <c r="D134" s="461" t="s">
        <v>20</v>
      </c>
      <c r="E134" s="462"/>
      <c r="F134" s="141"/>
      <c r="G134" s="117"/>
      <c r="I134" s="173"/>
    </row>
    <row r="135" spans="4:9" ht="15">
      <c r="D135" s="465" t="s">
        <v>44</v>
      </c>
      <c r="E135" s="466"/>
      <c r="F135" s="141"/>
      <c r="G135" s="117"/>
      <c r="I135" s="7"/>
    </row>
    <row r="136" spans="4:9" ht="15.75" thickBot="1">
      <c r="D136" s="176">
        <v>1</v>
      </c>
      <c r="E136" s="143"/>
      <c r="F136" s="141"/>
      <c r="G136" s="117"/>
      <c r="I136" s="7"/>
    </row>
    <row r="137" spans="4:9" ht="15">
      <c r="D137" s="467" t="s">
        <v>45</v>
      </c>
      <c r="E137" s="468"/>
      <c r="F137" s="141"/>
      <c r="G137" s="117"/>
      <c r="I137" s="7"/>
    </row>
    <row r="138" spans="4:9" ht="15.75" thickBot="1">
      <c r="D138" s="176">
        <v>1</v>
      </c>
      <c r="E138" s="143"/>
      <c r="F138" s="141"/>
      <c r="G138" s="118"/>
      <c r="I138" s="7"/>
    </row>
    <row r="139" spans="4:9" ht="15">
      <c r="D139" s="465" t="s">
        <v>46</v>
      </c>
      <c r="E139" s="466"/>
      <c r="F139" s="141"/>
      <c r="G139" s="118"/>
      <c r="I139" s="7"/>
    </row>
    <row r="140" spans="4:9" ht="15">
      <c r="D140" s="176">
        <v>1</v>
      </c>
      <c r="E140" s="143" t="s">
        <v>127</v>
      </c>
      <c r="F140" s="141">
        <v>311184</v>
      </c>
      <c r="G140" s="118"/>
      <c r="I140" s="7"/>
    </row>
    <row r="141" spans="4:9" ht="15">
      <c r="D141" s="176">
        <v>2</v>
      </c>
      <c r="E141" s="143" t="s">
        <v>128</v>
      </c>
      <c r="F141" s="141">
        <v>334400</v>
      </c>
      <c r="G141" s="118">
        <v>46859</v>
      </c>
      <c r="I141" s="7"/>
    </row>
    <row r="142" spans="4:9" ht="15.75" thickBot="1">
      <c r="D142" s="469" t="s">
        <v>14</v>
      </c>
      <c r="E142" s="470"/>
      <c r="F142" s="141"/>
      <c r="G142" s="117"/>
      <c r="I142" s="7"/>
    </row>
    <row r="143" spans="4:9" ht="15">
      <c r="D143" s="465" t="s">
        <v>44</v>
      </c>
      <c r="E143" s="466"/>
      <c r="F143" s="141"/>
      <c r="G143" s="117"/>
      <c r="I143" s="7"/>
    </row>
    <row r="144" spans="4:9" ht="15">
      <c r="D144" s="116">
        <v>1</v>
      </c>
      <c r="E144" s="141"/>
      <c r="F144" s="141"/>
      <c r="G144" s="118"/>
      <c r="I144" s="7"/>
    </row>
    <row r="145" spans="4:9" ht="15">
      <c r="D145" s="471" t="s">
        <v>45</v>
      </c>
      <c r="E145" s="472"/>
      <c r="F145" s="141"/>
      <c r="G145" s="117"/>
      <c r="I145" s="7"/>
    </row>
    <row r="146" spans="4:9" ht="15.75" thickBot="1">
      <c r="D146" s="116">
        <v>1</v>
      </c>
      <c r="E146" s="141" t="s">
        <v>129</v>
      </c>
      <c r="F146" s="141"/>
      <c r="G146" s="118">
        <v>8480</v>
      </c>
      <c r="H146" s="6" t="s">
        <v>131</v>
      </c>
      <c r="I146" s="7"/>
    </row>
    <row r="147" spans="4:9" ht="15">
      <c r="D147" s="465" t="s">
        <v>46</v>
      </c>
      <c r="E147" s="466"/>
      <c r="F147" s="141"/>
      <c r="G147" s="117"/>
      <c r="I147" s="7"/>
    </row>
    <row r="148" spans="4:9" ht="15.75" thickBot="1">
      <c r="D148" s="116">
        <v>1</v>
      </c>
      <c r="E148" s="141"/>
      <c r="F148" s="141"/>
      <c r="G148" s="118"/>
      <c r="I148" s="7"/>
    </row>
    <row r="149" spans="4:9" ht="16.5" customHeight="1" thickBot="1">
      <c r="D149" s="459" t="s">
        <v>47</v>
      </c>
      <c r="E149" s="443"/>
      <c r="F149" s="92"/>
      <c r="G149" s="43">
        <f>G152+G153</f>
        <v>0</v>
      </c>
      <c r="I149" s="7"/>
    </row>
    <row r="150" spans="4:9" ht="15.75" thickBot="1">
      <c r="D150" s="463" t="s">
        <v>14</v>
      </c>
      <c r="E150" s="476"/>
      <c r="F150" s="141"/>
      <c r="G150" s="117"/>
      <c r="I150" s="7"/>
    </row>
    <row r="151" spans="4:9" ht="15">
      <c r="D151" s="465" t="s">
        <v>48</v>
      </c>
      <c r="E151" s="466"/>
      <c r="F151" s="141"/>
      <c r="G151" s="117"/>
      <c r="I151" s="7"/>
    </row>
    <row r="152" spans="4:9" ht="15">
      <c r="D152" s="116">
        <v>1</v>
      </c>
      <c r="E152" s="141"/>
      <c r="F152" s="141"/>
      <c r="G152" s="118"/>
      <c r="I152" s="7"/>
    </row>
    <row r="153" spans="4:9" ht="15.75" thickBot="1">
      <c r="D153" s="153">
        <v>2</v>
      </c>
      <c r="E153" s="143"/>
      <c r="F153" s="141"/>
      <c r="G153" s="117"/>
      <c r="I153" s="7"/>
    </row>
    <row r="154" spans="4:9" ht="16.5" thickBot="1">
      <c r="D154" s="145"/>
      <c r="E154" s="146"/>
      <c r="F154" s="147"/>
      <c r="G154" s="144">
        <f>G149+G133+G123</f>
        <v>55339</v>
      </c>
      <c r="I154" s="7"/>
    </row>
    <row r="155" ht="15">
      <c r="I155" s="7"/>
    </row>
    <row r="156" ht="15">
      <c r="I156" s="7"/>
    </row>
    <row r="157" spans="5:12" ht="15.75">
      <c r="E157" s="151"/>
      <c r="F157" s="12"/>
      <c r="G157" s="12"/>
      <c r="H157" s="132"/>
      <c r="I157" s="132"/>
      <c r="J157" s="132"/>
      <c r="K157" s="132"/>
      <c r="L157" s="136"/>
    </row>
    <row r="158" ht="15">
      <c r="I158" s="7"/>
    </row>
    <row r="159" spans="4:15" ht="15.75">
      <c r="D159" s="150"/>
      <c r="E159" s="281"/>
      <c r="F159" s="12"/>
      <c r="G159" s="12"/>
      <c r="H159" s="132"/>
      <c r="I159" s="132"/>
      <c r="J159" s="132"/>
      <c r="K159" s="132"/>
      <c r="L159" s="132"/>
      <c r="M159" s="132"/>
      <c r="N159" s="132"/>
      <c r="O159" s="132"/>
    </row>
    <row r="160" spans="5:15" ht="15.75">
      <c r="E160" s="282"/>
      <c r="F160" s="12"/>
      <c r="G160" s="12"/>
      <c r="H160" s="132"/>
      <c r="I160" s="81"/>
      <c r="J160" s="132"/>
      <c r="K160" s="81"/>
      <c r="L160" s="81"/>
      <c r="M160" s="136"/>
      <c r="N160" s="136"/>
      <c r="O160" s="136"/>
    </row>
    <row r="161" spans="5:15" ht="15.75">
      <c r="E161" s="283"/>
      <c r="F161" s="12"/>
      <c r="G161" s="12"/>
      <c r="H161" s="132"/>
      <c r="I161" s="132"/>
      <c r="J161" s="132"/>
      <c r="K161" s="132"/>
      <c r="L161" s="132"/>
      <c r="M161" s="136"/>
      <c r="N161" s="136"/>
      <c r="O161" s="136"/>
    </row>
    <row r="162" spans="5:15" ht="15.75">
      <c r="E162" s="284"/>
      <c r="F162" s="12"/>
      <c r="G162" s="12"/>
      <c r="H162" s="132"/>
      <c r="I162" s="132"/>
      <c r="J162" s="132"/>
      <c r="K162" s="132"/>
      <c r="L162" s="132"/>
      <c r="M162" s="136"/>
      <c r="N162" s="136"/>
      <c r="O162" s="136"/>
    </row>
    <row r="163" spans="5:16" ht="15.75">
      <c r="E163" s="281"/>
      <c r="F163" s="12"/>
      <c r="G163" s="12"/>
      <c r="H163" s="132"/>
      <c r="I163" s="132"/>
      <c r="J163" s="132"/>
      <c r="K163" s="132"/>
      <c r="L163" s="132"/>
      <c r="M163" s="80"/>
      <c r="N163" s="80"/>
      <c r="O163" s="136"/>
      <c r="P163" s="7"/>
    </row>
    <row r="164" spans="5:14" ht="15.75">
      <c r="E164" s="284"/>
      <c r="F164" s="12"/>
      <c r="G164" s="12"/>
      <c r="H164" s="132"/>
      <c r="I164" s="132"/>
      <c r="J164" s="132"/>
      <c r="K164" s="132"/>
      <c r="L164" s="132"/>
      <c r="M164" s="138"/>
      <c r="N164" s="136"/>
    </row>
    <row r="165" spans="5:14" ht="15">
      <c r="E165" s="80"/>
      <c r="F165" s="80"/>
      <c r="G165" s="80"/>
      <c r="H165" s="80"/>
      <c r="I165" s="136"/>
      <c r="J165" s="155"/>
      <c r="K165" s="155"/>
      <c r="L165" s="39"/>
      <c r="M165" s="136"/>
      <c r="N165" s="136"/>
    </row>
    <row r="166" spans="5:17" ht="15">
      <c r="E166" s="80"/>
      <c r="F166" s="430"/>
      <c r="G166" s="77"/>
      <c r="H166" s="473"/>
      <c r="I166" s="473"/>
      <c r="J166" s="473"/>
      <c r="K166" s="473"/>
      <c r="L166" s="473"/>
      <c r="M166" s="473"/>
      <c r="N166" s="136"/>
      <c r="O166" s="136"/>
      <c r="P166" s="136"/>
      <c r="Q166" s="136"/>
    </row>
    <row r="167" spans="5:17" ht="15">
      <c r="E167" s="80"/>
      <c r="F167" s="430"/>
      <c r="G167" s="77"/>
      <c r="H167" s="137"/>
      <c r="I167" s="137"/>
      <c r="J167" s="474"/>
      <c r="K167" s="474"/>
      <c r="L167" s="474"/>
      <c r="M167" s="474"/>
      <c r="N167" s="136"/>
      <c r="O167" s="136"/>
      <c r="P167" s="136"/>
      <c r="Q167" s="136"/>
    </row>
    <row r="168" spans="5:17" ht="15">
      <c r="E168" s="80"/>
      <c r="F168" s="77"/>
      <c r="G168" s="77"/>
      <c r="H168" s="39"/>
      <c r="I168" s="39"/>
      <c r="J168" s="155"/>
      <c r="K168" s="155"/>
      <c r="L168" s="154"/>
      <c r="M168" s="149"/>
      <c r="N168" s="136"/>
      <c r="O168" s="136"/>
      <c r="P168" s="136"/>
      <c r="Q168" s="136"/>
    </row>
    <row r="169" spans="5:17" ht="15.75">
      <c r="E169" s="80"/>
      <c r="F169" s="80"/>
      <c r="G169" s="80"/>
      <c r="H169" s="80"/>
      <c r="I169" s="136"/>
      <c r="J169" s="161"/>
      <c r="K169" s="161"/>
      <c r="L169" s="136"/>
      <c r="M169" s="136"/>
      <c r="N169" s="136"/>
      <c r="O169" s="136"/>
      <c r="P169" s="136"/>
      <c r="Q169" s="136"/>
    </row>
    <row r="170" spans="5:17" ht="15.75">
      <c r="E170" s="150"/>
      <c r="F170" s="12"/>
      <c r="G170" s="12"/>
      <c r="H170" s="132"/>
      <c r="I170" s="132"/>
      <c r="J170" s="132"/>
      <c r="K170" s="132"/>
      <c r="L170" s="136"/>
      <c r="M170" s="136"/>
      <c r="N170" s="136"/>
      <c r="O170" s="136"/>
      <c r="P170" s="136"/>
      <c r="Q170" s="136"/>
    </row>
    <row r="171" spans="5:17" ht="15">
      <c r="E171" s="80"/>
      <c r="F171" s="80"/>
      <c r="G171" s="80"/>
      <c r="H171" s="80"/>
      <c r="I171" s="136"/>
      <c r="J171" s="80"/>
      <c r="K171" s="80"/>
      <c r="L171" s="136"/>
      <c r="M171" s="136"/>
      <c r="N171" s="136"/>
      <c r="O171" s="136"/>
      <c r="P171" s="136"/>
      <c r="Q171" s="136"/>
    </row>
    <row r="172" spans="5:17" ht="15.75">
      <c r="E172" s="151"/>
      <c r="F172" s="12"/>
      <c r="G172" s="12"/>
      <c r="H172" s="132"/>
      <c r="I172" s="132"/>
      <c r="J172" s="132"/>
      <c r="K172" s="132"/>
      <c r="L172" s="136"/>
      <c r="M172" s="136"/>
      <c r="N172" s="136"/>
      <c r="O172" s="136"/>
      <c r="P172" s="136"/>
      <c r="Q172" s="136"/>
    </row>
    <row r="173" spans="5:17" ht="15.75">
      <c r="E173" s="151"/>
      <c r="F173" s="12"/>
      <c r="G173" s="12"/>
      <c r="H173" s="132"/>
      <c r="I173" s="132"/>
      <c r="J173" s="132"/>
      <c r="K173" s="132"/>
      <c r="L173" s="136"/>
      <c r="M173" s="136"/>
      <c r="N173" s="136"/>
      <c r="O173" s="136"/>
      <c r="P173" s="136"/>
      <c r="Q173" s="136"/>
    </row>
    <row r="174" spans="5:17" ht="15">
      <c r="E174" s="80"/>
      <c r="F174" s="80"/>
      <c r="G174" s="80"/>
      <c r="H174" s="80"/>
      <c r="I174" s="136"/>
      <c r="J174" s="80"/>
      <c r="K174" s="80"/>
      <c r="L174" s="136"/>
      <c r="M174" s="136"/>
      <c r="N174" s="136"/>
      <c r="O174" s="136"/>
      <c r="P174" s="136"/>
      <c r="Q174" s="136"/>
    </row>
    <row r="175" spans="2:18" ht="15.75">
      <c r="B175" s="130"/>
      <c r="C175" s="130"/>
      <c r="D175" s="475"/>
      <c r="E175" s="47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6"/>
      <c r="Q175" s="136"/>
      <c r="R175" s="2"/>
    </row>
    <row r="176" spans="2:18" ht="15.75">
      <c r="B176" s="130"/>
      <c r="C176" s="130"/>
      <c r="D176" s="131"/>
      <c r="E176" s="162"/>
      <c r="F176" s="12"/>
      <c r="G176" s="12"/>
      <c r="H176" s="132"/>
      <c r="I176" s="132"/>
      <c r="J176" s="163"/>
      <c r="K176" s="132"/>
      <c r="L176" s="132"/>
      <c r="M176" s="132"/>
      <c r="N176" s="132"/>
      <c r="O176" s="132"/>
      <c r="P176" s="136"/>
      <c r="Q176" s="136"/>
      <c r="R176" s="2"/>
    </row>
    <row r="177" spans="2:18" ht="15">
      <c r="B177" s="130"/>
      <c r="C177" s="130"/>
      <c r="D177" s="80"/>
      <c r="E177" s="80"/>
      <c r="F177" s="80"/>
      <c r="G177" s="80"/>
      <c r="H177" s="80"/>
      <c r="I177" s="136"/>
      <c r="J177" s="80"/>
      <c r="K177" s="80"/>
      <c r="L177" s="136"/>
      <c r="M177" s="136"/>
      <c r="N177" s="136"/>
      <c r="O177" s="136"/>
      <c r="P177" s="136"/>
      <c r="Q177" s="136"/>
      <c r="R177" s="2"/>
    </row>
    <row r="178" spans="2:18" ht="15">
      <c r="B178" s="130"/>
      <c r="C178" s="130"/>
      <c r="D178" s="80"/>
      <c r="E178" s="80"/>
      <c r="F178" s="80"/>
      <c r="G178" s="80"/>
      <c r="H178" s="80"/>
      <c r="I178" s="136"/>
      <c r="J178" s="148"/>
      <c r="K178" s="80"/>
      <c r="L178" s="136"/>
      <c r="M178" s="136"/>
      <c r="N178" s="136"/>
      <c r="O178" s="136"/>
      <c r="P178" s="136"/>
      <c r="Q178" s="136"/>
      <c r="R178" s="2"/>
    </row>
    <row r="179" spans="2:18" ht="15">
      <c r="B179" s="130"/>
      <c r="C179" s="130"/>
      <c r="D179" s="80"/>
      <c r="E179" s="80"/>
      <c r="F179" s="80"/>
      <c r="G179" s="80"/>
      <c r="H179" s="80"/>
      <c r="I179" s="136"/>
      <c r="J179" s="80"/>
      <c r="K179" s="80"/>
      <c r="L179" s="136"/>
      <c r="M179" s="136"/>
      <c r="N179" s="136"/>
      <c r="O179" s="136"/>
      <c r="P179" s="136"/>
      <c r="Q179" s="136"/>
      <c r="R179" s="2"/>
    </row>
    <row r="180" spans="5:17" ht="15">
      <c r="E180" s="80"/>
      <c r="F180" s="80"/>
      <c r="G180" s="80"/>
      <c r="H180" s="80"/>
      <c r="I180" s="136"/>
      <c r="J180" s="80"/>
      <c r="K180" s="80"/>
      <c r="L180" s="136"/>
      <c r="M180" s="136"/>
      <c r="N180" s="136"/>
      <c r="O180" s="136"/>
      <c r="P180" s="136"/>
      <c r="Q180" s="136"/>
    </row>
    <row r="181" spans="5:17" ht="15">
      <c r="E181" s="80"/>
      <c r="F181" s="80"/>
      <c r="G181" s="80"/>
      <c r="H181" s="80"/>
      <c r="I181" s="136"/>
      <c r="J181" s="80"/>
      <c r="K181" s="80"/>
      <c r="L181" s="136"/>
      <c r="M181" s="136"/>
      <c r="N181" s="136"/>
      <c r="O181" s="136"/>
      <c r="P181" s="136"/>
      <c r="Q181" s="136"/>
    </row>
    <row r="182" spans="5:17" ht="15">
      <c r="E182" s="80"/>
      <c r="F182" s="80"/>
      <c r="G182" s="80"/>
      <c r="H182" s="80"/>
      <c r="I182" s="136"/>
      <c r="J182" s="80"/>
      <c r="K182" s="80"/>
      <c r="L182" s="136"/>
      <c r="M182" s="136"/>
      <c r="N182" s="136"/>
      <c r="O182" s="136"/>
      <c r="P182" s="136"/>
      <c r="Q182" s="136"/>
    </row>
    <row r="183" spans="5:17" ht="15">
      <c r="E183" s="80"/>
      <c r="F183" s="80"/>
      <c r="G183" s="80"/>
      <c r="H183" s="80"/>
      <c r="I183" s="136"/>
      <c r="J183" s="80"/>
      <c r="K183" s="80"/>
      <c r="L183" s="136"/>
      <c r="M183" s="136"/>
      <c r="N183" s="136"/>
      <c r="O183" s="136"/>
      <c r="P183" s="136"/>
      <c r="Q183" s="136"/>
    </row>
    <row r="184" spans="5:17" ht="15">
      <c r="E184" s="80"/>
      <c r="F184" s="80"/>
      <c r="G184" s="80"/>
      <c r="H184" s="80"/>
      <c r="I184" s="136"/>
      <c r="J184" s="80"/>
      <c r="K184" s="80"/>
      <c r="L184" s="136"/>
      <c r="M184" s="136"/>
      <c r="N184" s="136"/>
      <c r="O184" s="136"/>
      <c r="P184" s="136"/>
      <c r="Q184" s="136"/>
    </row>
    <row r="185" spans="5:17" ht="15">
      <c r="E185" s="80"/>
      <c r="F185" s="80"/>
      <c r="G185" s="80"/>
      <c r="H185" s="80"/>
      <c r="I185" s="136"/>
      <c r="J185" s="80"/>
      <c r="K185" s="80"/>
      <c r="L185" s="136"/>
      <c r="M185" s="136"/>
      <c r="N185" s="136"/>
      <c r="O185" s="136"/>
      <c r="P185" s="136"/>
      <c r="Q185" s="136"/>
    </row>
    <row r="186" spans="5:17" ht="15">
      <c r="E186" s="80"/>
      <c r="F186" s="80"/>
      <c r="G186" s="80"/>
      <c r="H186" s="80"/>
      <c r="I186" s="136"/>
      <c r="J186" s="80"/>
      <c r="K186" s="80"/>
      <c r="L186" s="136"/>
      <c r="M186" s="136"/>
      <c r="N186" s="136"/>
      <c r="O186" s="136"/>
      <c r="P186" s="136"/>
      <c r="Q186" s="136"/>
    </row>
    <row r="187" spans="5:17" ht="15">
      <c r="E187" s="80"/>
      <c r="F187" s="80"/>
      <c r="G187" s="80"/>
      <c r="H187" s="80"/>
      <c r="I187" s="136"/>
      <c r="J187" s="80"/>
      <c r="K187" s="80"/>
      <c r="L187" s="136"/>
      <c r="M187" s="136"/>
      <c r="N187" s="136"/>
      <c r="O187" s="136"/>
      <c r="P187" s="136"/>
      <c r="Q187" s="136"/>
    </row>
    <row r="188" spans="5:17" ht="15">
      <c r="E188" s="80"/>
      <c r="F188" s="80"/>
      <c r="G188" s="80"/>
      <c r="H188" s="80"/>
      <c r="I188" s="136"/>
      <c r="J188" s="80"/>
      <c r="K188" s="80"/>
      <c r="L188" s="136"/>
      <c r="M188" s="136"/>
      <c r="N188" s="136"/>
      <c r="O188" s="136"/>
      <c r="P188" s="136"/>
      <c r="Q188" s="136"/>
    </row>
    <row r="189" spans="5:17" ht="15">
      <c r="E189" s="80"/>
      <c r="F189" s="80"/>
      <c r="G189" s="80"/>
      <c r="H189" s="80"/>
      <c r="I189" s="136"/>
      <c r="J189" s="80"/>
      <c r="K189" s="80"/>
      <c r="L189" s="136"/>
      <c r="M189" s="136"/>
      <c r="N189" s="136"/>
      <c r="O189" s="136"/>
      <c r="P189" s="136"/>
      <c r="Q189" s="136"/>
    </row>
    <row r="190" spans="5:17" ht="15">
      <c r="E190" s="80"/>
      <c r="F190" s="80"/>
      <c r="G190" s="80"/>
      <c r="H190" s="80"/>
      <c r="I190" s="136"/>
      <c r="J190" s="80"/>
      <c r="K190" s="80"/>
      <c r="L190" s="136"/>
      <c r="M190" s="136"/>
      <c r="N190" s="136"/>
      <c r="O190" s="136"/>
      <c r="P190" s="136"/>
      <c r="Q190" s="136"/>
    </row>
    <row r="191" ht="15">
      <c r="I191" s="7"/>
    </row>
    <row r="192" ht="15">
      <c r="I192" s="7"/>
    </row>
    <row r="193" ht="15">
      <c r="I193" s="7"/>
    </row>
    <row r="194" ht="15">
      <c r="I194" s="7"/>
    </row>
    <row r="195" ht="15">
      <c r="I195" s="7"/>
    </row>
    <row r="196" ht="15">
      <c r="I196" s="7"/>
    </row>
    <row r="197" ht="15">
      <c r="I197" s="7"/>
    </row>
    <row r="198" ht="15">
      <c r="I198" s="7"/>
    </row>
    <row r="199" ht="15">
      <c r="I199" s="7"/>
    </row>
    <row r="200" ht="15">
      <c r="I200" s="7"/>
    </row>
    <row r="201" ht="15">
      <c r="I201" s="7"/>
    </row>
    <row r="202" ht="15">
      <c r="I202" s="7"/>
    </row>
    <row r="203" ht="15">
      <c r="I203" s="7"/>
    </row>
    <row r="204" ht="15">
      <c r="I204" s="7"/>
    </row>
    <row r="205" ht="15">
      <c r="I205" s="7"/>
    </row>
    <row r="206" ht="15">
      <c r="I206" s="7"/>
    </row>
    <row r="207" ht="15">
      <c r="I207" s="7"/>
    </row>
    <row r="208" ht="15">
      <c r="I208" s="7"/>
    </row>
    <row r="209" ht="15">
      <c r="I209" s="7"/>
    </row>
    <row r="210" ht="15">
      <c r="I210" s="7"/>
    </row>
    <row r="211" ht="15">
      <c r="I211" s="7"/>
    </row>
    <row r="212" ht="15">
      <c r="I212" s="7"/>
    </row>
    <row r="213" ht="15">
      <c r="I213" s="7"/>
    </row>
    <row r="214" ht="15">
      <c r="I214" s="7"/>
    </row>
  </sheetData>
  <sheetProtection/>
  <mergeCells count="68">
    <mergeCell ref="H166:M166"/>
    <mergeCell ref="J167:M167"/>
    <mergeCell ref="D175:E175"/>
    <mergeCell ref="D150:E150"/>
    <mergeCell ref="D151:E151"/>
    <mergeCell ref="F166:F167"/>
    <mergeCell ref="D133:E133"/>
    <mergeCell ref="D134:E134"/>
    <mergeCell ref="D149:E149"/>
    <mergeCell ref="D135:E135"/>
    <mergeCell ref="D137:E137"/>
    <mergeCell ref="D139:E139"/>
    <mergeCell ref="D142:E142"/>
    <mergeCell ref="D143:E143"/>
    <mergeCell ref="D145:E145"/>
    <mergeCell ref="D147:E147"/>
    <mergeCell ref="D123:E123"/>
    <mergeCell ref="D124:E124"/>
    <mergeCell ref="D119:D120"/>
    <mergeCell ref="E119:E120"/>
    <mergeCell ref="D128:E128"/>
    <mergeCell ref="D131:E131"/>
    <mergeCell ref="F119:F120"/>
    <mergeCell ref="D57:E57"/>
    <mergeCell ref="D60:E60"/>
    <mergeCell ref="D66:E66"/>
    <mergeCell ref="D67:E67"/>
    <mergeCell ref="D78:E78"/>
    <mergeCell ref="D79:E79"/>
    <mergeCell ref="D102:E102"/>
    <mergeCell ref="D90:E90"/>
    <mergeCell ref="D109:E109"/>
    <mergeCell ref="D51:E51"/>
    <mergeCell ref="D53:E53"/>
    <mergeCell ref="D104:E104"/>
    <mergeCell ref="D106:E106"/>
    <mergeCell ref="D110:E110"/>
    <mergeCell ref="D19:E19"/>
    <mergeCell ref="D27:E27"/>
    <mergeCell ref="D24:E24"/>
    <mergeCell ref="D48:E48"/>
    <mergeCell ref="D49:E49"/>
    <mergeCell ref="D29:E29"/>
    <mergeCell ref="D36:E36"/>
    <mergeCell ref="D38:E38"/>
    <mergeCell ref="D47:E47"/>
    <mergeCell ref="B5:B7"/>
    <mergeCell ref="C5:C7"/>
    <mergeCell ref="D5:D6"/>
    <mergeCell ref="E5:E6"/>
    <mergeCell ref="D9:E9"/>
    <mergeCell ref="D10:E10"/>
    <mergeCell ref="D58:E58"/>
    <mergeCell ref="D64:E64"/>
    <mergeCell ref="D71:E71"/>
    <mergeCell ref="D76:E76"/>
    <mergeCell ref="D73:E73"/>
    <mergeCell ref="D2:M2"/>
    <mergeCell ref="D3:M3"/>
    <mergeCell ref="F5:F6"/>
    <mergeCell ref="H5:M5"/>
    <mergeCell ref="J6:M6"/>
    <mergeCell ref="D74:E74"/>
    <mergeCell ref="D92:E92"/>
    <mergeCell ref="D95:E95"/>
    <mergeCell ref="D99:E99"/>
    <mergeCell ref="D103:E103"/>
    <mergeCell ref="D91:E91"/>
  </mergeCells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14"/>
  <sheetViews>
    <sheetView zoomScalePageLayoutView="0" workbookViewId="0" topLeftCell="A67">
      <selection activeCell="H13" sqref="H13"/>
    </sheetView>
  </sheetViews>
  <sheetFormatPr defaultColWidth="9.140625" defaultRowHeight="12.75"/>
  <cols>
    <col min="1" max="1" width="6.140625" style="1" customWidth="1"/>
    <col min="2" max="3" width="7.00390625" style="69" customWidth="1"/>
    <col min="4" max="4" width="5.00390625" style="6" customWidth="1"/>
    <col min="5" max="5" width="60.7109375" style="6" customWidth="1"/>
    <col min="6" max="7" width="13.00390625" style="6" customWidth="1"/>
    <col min="8" max="8" width="12.8515625" style="6" customWidth="1"/>
    <col min="9" max="9" width="13.7109375" style="6" customWidth="1"/>
    <col min="10" max="11" width="12.7109375" style="6" customWidth="1"/>
    <col min="12" max="13" width="12.7109375" style="7" customWidth="1"/>
    <col min="14" max="14" width="11.7109375" style="7" customWidth="1"/>
    <col min="15" max="15" width="11.57421875" style="7" customWidth="1"/>
    <col min="16" max="16384" width="9.140625" style="1" customWidth="1"/>
  </cols>
  <sheetData>
    <row r="1" spans="4:13" ht="15.75">
      <c r="D1" s="7"/>
      <c r="E1" s="76" t="s">
        <v>0</v>
      </c>
      <c r="F1" s="127"/>
      <c r="G1" s="127"/>
      <c r="H1" s="128"/>
      <c r="I1" s="128"/>
      <c r="J1" s="128"/>
      <c r="K1" s="128"/>
      <c r="L1" s="129"/>
      <c r="M1" s="127"/>
    </row>
    <row r="2" spans="2:15" ht="18">
      <c r="B2" s="140"/>
      <c r="C2" s="139"/>
      <c r="D2" s="427" t="s">
        <v>59</v>
      </c>
      <c r="E2" s="427"/>
      <c r="F2" s="427"/>
      <c r="G2" s="427"/>
      <c r="H2" s="427"/>
      <c r="I2" s="427"/>
      <c r="J2" s="427"/>
      <c r="K2" s="427"/>
      <c r="L2" s="427"/>
      <c r="M2" s="427"/>
      <c r="N2" s="1"/>
      <c r="O2" s="1"/>
    </row>
    <row r="3" spans="4:15" ht="15">
      <c r="D3" s="428" t="s">
        <v>84</v>
      </c>
      <c r="E3" s="428"/>
      <c r="F3" s="428"/>
      <c r="G3" s="428"/>
      <c r="H3" s="428"/>
      <c r="I3" s="428"/>
      <c r="J3" s="428"/>
      <c r="K3" s="428"/>
      <c r="L3" s="428"/>
      <c r="M3" s="428"/>
      <c r="N3" s="1"/>
      <c r="O3" s="1"/>
    </row>
    <row r="4" spans="4:15" ht="15.75" thickBot="1">
      <c r="D4" s="79"/>
      <c r="E4" s="79"/>
      <c r="F4" s="79"/>
      <c r="G4" s="79"/>
      <c r="H4" s="79"/>
      <c r="I4" s="79"/>
      <c r="J4" s="79"/>
      <c r="K4" s="79"/>
      <c r="L4" s="79"/>
      <c r="M4" s="79"/>
      <c r="N4" s="1"/>
      <c r="O4" s="1"/>
    </row>
    <row r="5" spans="2:15" ht="13.5" thickBot="1">
      <c r="B5" s="436" t="s">
        <v>32</v>
      </c>
      <c r="C5" s="436" t="s">
        <v>33</v>
      </c>
      <c r="D5" s="439" t="s">
        <v>5</v>
      </c>
      <c r="E5" s="441" t="s">
        <v>7</v>
      </c>
      <c r="F5" s="429" t="s">
        <v>1</v>
      </c>
      <c r="G5" s="18"/>
      <c r="H5" s="431" t="s">
        <v>12</v>
      </c>
      <c r="I5" s="431"/>
      <c r="J5" s="432"/>
      <c r="K5" s="432"/>
      <c r="L5" s="432"/>
      <c r="M5" s="432"/>
      <c r="N5" s="21"/>
      <c r="O5" s="22"/>
    </row>
    <row r="6" spans="2:15" ht="13.5" thickBot="1">
      <c r="B6" s="437"/>
      <c r="C6" s="437"/>
      <c r="D6" s="440"/>
      <c r="E6" s="442"/>
      <c r="F6" s="430"/>
      <c r="G6" s="42" t="s">
        <v>22</v>
      </c>
      <c r="H6" s="17" t="s">
        <v>50</v>
      </c>
      <c r="I6" s="23"/>
      <c r="J6" s="433" t="s">
        <v>51</v>
      </c>
      <c r="K6" s="434"/>
      <c r="L6" s="434"/>
      <c r="M6" s="435"/>
      <c r="N6" s="24" t="s">
        <v>41</v>
      </c>
      <c r="O6" s="22"/>
    </row>
    <row r="7" spans="2:15" ht="26.25" thickBot="1">
      <c r="B7" s="438"/>
      <c r="C7" s="438"/>
      <c r="D7" s="19" t="s">
        <v>25</v>
      </c>
      <c r="E7" s="45"/>
      <c r="F7" s="44"/>
      <c r="G7" s="19"/>
      <c r="H7" s="9" t="s">
        <v>132</v>
      </c>
      <c r="I7" s="20" t="s">
        <v>24</v>
      </c>
      <c r="J7" s="13" t="s">
        <v>23</v>
      </c>
      <c r="K7" s="13" t="s">
        <v>24</v>
      </c>
      <c r="L7" s="73" t="s">
        <v>92</v>
      </c>
      <c r="M7" s="73" t="s">
        <v>92</v>
      </c>
      <c r="N7" s="73" t="s">
        <v>39</v>
      </c>
      <c r="O7" s="73" t="s">
        <v>40</v>
      </c>
    </row>
    <row r="8" spans="2:15" ht="25.5" customHeight="1" thickBot="1">
      <c r="B8" s="85"/>
      <c r="C8" s="85"/>
      <c r="D8" s="86">
        <v>1</v>
      </c>
      <c r="E8" s="8">
        <v>2</v>
      </c>
      <c r="F8" s="87">
        <v>3</v>
      </c>
      <c r="G8" s="8">
        <v>4</v>
      </c>
      <c r="H8" s="88">
        <v>5</v>
      </c>
      <c r="I8" s="88">
        <v>6</v>
      </c>
      <c r="J8" s="88">
        <v>7</v>
      </c>
      <c r="K8" s="88">
        <v>8</v>
      </c>
      <c r="L8" s="8">
        <v>9</v>
      </c>
      <c r="M8" s="8">
        <v>10</v>
      </c>
      <c r="N8" s="8">
        <v>11</v>
      </c>
      <c r="O8" s="8">
        <v>12</v>
      </c>
    </row>
    <row r="9" spans="1:15" ht="31.5" customHeight="1" thickBot="1">
      <c r="A9" s="1" t="s">
        <v>60</v>
      </c>
      <c r="B9" s="90"/>
      <c r="C9" s="91"/>
      <c r="D9" s="443" t="s">
        <v>8</v>
      </c>
      <c r="E9" s="444"/>
      <c r="F9" s="41">
        <f>J9+H9+L9</f>
        <v>446090</v>
      </c>
      <c r="G9" s="41">
        <f aca="true" t="shared" si="0" ref="G9:G36">I9+K9</f>
        <v>1954</v>
      </c>
      <c r="H9" s="41">
        <f aca="true" t="shared" si="1" ref="H9:O9">H10+H19+H27+H29+H36+H38+H24</f>
        <v>317500</v>
      </c>
      <c r="I9" s="41">
        <f t="shared" si="1"/>
        <v>1954</v>
      </c>
      <c r="J9" s="41">
        <f t="shared" si="1"/>
        <v>121900</v>
      </c>
      <c r="K9" s="41">
        <f t="shared" si="1"/>
        <v>0</v>
      </c>
      <c r="L9" s="41">
        <f t="shared" si="1"/>
        <v>6690</v>
      </c>
      <c r="M9" s="41">
        <f t="shared" si="1"/>
        <v>0</v>
      </c>
      <c r="N9" s="41">
        <f t="shared" si="1"/>
        <v>0</v>
      </c>
      <c r="O9" s="41">
        <f t="shared" si="1"/>
        <v>0</v>
      </c>
    </row>
    <row r="10" spans="1:15" ht="17.25" customHeight="1">
      <c r="A10" s="2"/>
      <c r="B10" s="231"/>
      <c r="C10" s="189"/>
      <c r="D10" s="445" t="s">
        <v>9</v>
      </c>
      <c r="E10" s="446"/>
      <c r="F10" s="83">
        <f aca="true" t="shared" si="2" ref="F10:F45">J10+H10</f>
        <v>45000</v>
      </c>
      <c r="G10" s="83">
        <f t="shared" si="0"/>
        <v>1954</v>
      </c>
      <c r="H10" s="83">
        <f>SUM(H11:H18)</f>
        <v>17000</v>
      </c>
      <c r="I10" s="83">
        <f>SUM(I11:I17)</f>
        <v>1954</v>
      </c>
      <c r="J10" s="83">
        <f>SUM(J11:J18)</f>
        <v>28000</v>
      </c>
      <c r="K10" s="83">
        <f>SUM(K11:K18)</f>
        <v>0</v>
      </c>
      <c r="L10" s="83">
        <f>SUM(L11:L15)</f>
        <v>0</v>
      </c>
      <c r="M10" s="83">
        <f>SUM(M11:M15)</f>
        <v>0</v>
      </c>
      <c r="N10" s="83">
        <f>SUM(N11:N15)</f>
        <v>0</v>
      </c>
      <c r="O10" s="190">
        <f>SUM(O11:O15)</f>
        <v>0</v>
      </c>
    </row>
    <row r="11" spans="1:31" s="191" customFormat="1" ht="15.75">
      <c r="A11" s="136"/>
      <c r="B11" s="96">
        <v>2122</v>
      </c>
      <c r="C11" s="70" t="s">
        <v>34</v>
      </c>
      <c r="D11" s="263">
        <v>1</v>
      </c>
      <c r="E11" s="57" t="s">
        <v>101</v>
      </c>
      <c r="F11" s="11">
        <f t="shared" si="2"/>
        <v>12500</v>
      </c>
      <c r="G11" s="11">
        <f t="shared" si="0"/>
        <v>0</v>
      </c>
      <c r="H11" s="3">
        <v>12500</v>
      </c>
      <c r="I11" s="3"/>
      <c r="J11" s="54"/>
      <c r="K11" s="3"/>
      <c r="L11" s="3"/>
      <c r="M11" s="3"/>
      <c r="N11" s="3"/>
      <c r="O11" s="5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s="191" customFormat="1" ht="15.75">
      <c r="A12" s="136"/>
      <c r="B12" s="96">
        <v>2122</v>
      </c>
      <c r="C12" s="70" t="s">
        <v>34</v>
      </c>
      <c r="D12" s="263">
        <v>2</v>
      </c>
      <c r="E12" s="57" t="s">
        <v>95</v>
      </c>
      <c r="F12" s="11">
        <f t="shared" si="2"/>
        <v>2000</v>
      </c>
      <c r="G12" s="11">
        <f t="shared" si="0"/>
        <v>1954</v>
      </c>
      <c r="H12" s="3">
        <v>2000</v>
      </c>
      <c r="I12" s="3">
        <v>1954</v>
      </c>
      <c r="J12" s="3"/>
      <c r="K12" s="3"/>
      <c r="L12" s="3"/>
      <c r="M12" s="3"/>
      <c r="N12" s="3"/>
      <c r="O12" s="5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191" customFormat="1" ht="15.75">
      <c r="A13" s="136"/>
      <c r="B13" s="96">
        <v>2122</v>
      </c>
      <c r="C13" s="70" t="s">
        <v>34</v>
      </c>
      <c r="D13" s="263">
        <v>3</v>
      </c>
      <c r="E13" s="57" t="s">
        <v>102</v>
      </c>
      <c r="F13" s="11">
        <f t="shared" si="2"/>
        <v>5000</v>
      </c>
      <c r="G13" s="11">
        <f t="shared" si="0"/>
        <v>0</v>
      </c>
      <c r="H13" s="3">
        <v>0</v>
      </c>
      <c r="I13" s="3"/>
      <c r="J13" s="3">
        <v>5000</v>
      </c>
      <c r="K13" s="3"/>
      <c r="L13" s="3"/>
      <c r="M13" s="3"/>
      <c r="N13" s="3"/>
      <c r="O13" s="5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s="191" customFormat="1" ht="15.75">
      <c r="A14" s="136"/>
      <c r="B14" s="96">
        <v>2122</v>
      </c>
      <c r="C14" s="70" t="s">
        <v>34</v>
      </c>
      <c r="D14" s="263">
        <v>4</v>
      </c>
      <c r="E14" s="57" t="s">
        <v>100</v>
      </c>
      <c r="F14" s="11">
        <f t="shared" si="2"/>
        <v>6000</v>
      </c>
      <c r="G14" s="11">
        <f t="shared" si="0"/>
        <v>0</v>
      </c>
      <c r="H14" s="3">
        <v>0</v>
      </c>
      <c r="I14" s="3"/>
      <c r="J14" s="3">
        <v>6000</v>
      </c>
      <c r="K14" s="3"/>
      <c r="L14" s="3"/>
      <c r="M14" s="3"/>
      <c r="N14" s="3"/>
      <c r="O14" s="5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91" customFormat="1" ht="15.75">
      <c r="A15" s="136"/>
      <c r="B15" s="96">
        <v>2122</v>
      </c>
      <c r="C15" s="70" t="s">
        <v>34</v>
      </c>
      <c r="D15" s="263">
        <v>5</v>
      </c>
      <c r="E15" s="57" t="s">
        <v>103</v>
      </c>
      <c r="F15" s="11">
        <f t="shared" si="2"/>
        <v>10000</v>
      </c>
      <c r="G15" s="11">
        <f t="shared" si="0"/>
        <v>0</v>
      </c>
      <c r="H15" s="3"/>
      <c r="I15" s="3"/>
      <c r="J15" s="3">
        <v>10000</v>
      </c>
      <c r="K15" s="3"/>
      <c r="L15" s="3"/>
      <c r="M15" s="3"/>
      <c r="N15" s="3"/>
      <c r="O15" s="5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91" customFormat="1" ht="15.75">
      <c r="A16" s="136"/>
      <c r="B16" s="96">
        <v>2122</v>
      </c>
      <c r="C16" s="70" t="s">
        <v>34</v>
      </c>
      <c r="D16" s="263">
        <v>6</v>
      </c>
      <c r="E16" s="57" t="s">
        <v>104</v>
      </c>
      <c r="F16" s="11">
        <f t="shared" si="2"/>
        <v>5000</v>
      </c>
      <c r="G16" s="11">
        <f t="shared" si="0"/>
        <v>0</v>
      </c>
      <c r="H16" s="3"/>
      <c r="I16" s="3"/>
      <c r="J16" s="3">
        <v>5000</v>
      </c>
      <c r="K16" s="3"/>
      <c r="L16" s="3"/>
      <c r="M16" s="3"/>
      <c r="N16" s="3"/>
      <c r="O16" s="5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91" customFormat="1" ht="15.75">
      <c r="A17" s="136"/>
      <c r="B17" s="96">
        <v>2122</v>
      </c>
      <c r="C17" s="70" t="s">
        <v>34</v>
      </c>
      <c r="D17" s="263">
        <v>7</v>
      </c>
      <c r="E17" s="57" t="s">
        <v>96</v>
      </c>
      <c r="F17" s="11">
        <f t="shared" si="2"/>
        <v>2500</v>
      </c>
      <c r="G17" s="11">
        <f t="shared" si="0"/>
        <v>0</v>
      </c>
      <c r="H17" s="3">
        <v>2500</v>
      </c>
      <c r="I17" s="3"/>
      <c r="J17" s="3"/>
      <c r="K17" s="3"/>
      <c r="L17" s="3"/>
      <c r="M17" s="3"/>
      <c r="N17" s="3"/>
      <c r="O17" s="5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15" ht="16.5" thickBot="1">
      <c r="A18" s="136"/>
      <c r="B18" s="157">
        <v>2122</v>
      </c>
      <c r="C18" s="158" t="s">
        <v>34</v>
      </c>
      <c r="D18" s="264">
        <v>8</v>
      </c>
      <c r="E18" s="64" t="s">
        <v>97</v>
      </c>
      <c r="F18" s="89">
        <f t="shared" si="2"/>
        <v>2000</v>
      </c>
      <c r="G18" s="89">
        <f t="shared" si="0"/>
        <v>0</v>
      </c>
      <c r="H18" s="10"/>
      <c r="I18" s="10"/>
      <c r="J18" s="10">
        <v>2000</v>
      </c>
      <c r="K18" s="51"/>
      <c r="L18" s="51"/>
      <c r="M18" s="51"/>
      <c r="N18" s="51"/>
      <c r="O18" s="47"/>
    </row>
    <row r="19" spans="1:15" ht="16.5" thickBot="1">
      <c r="A19" s="257"/>
      <c r="B19" s="195"/>
      <c r="C19" s="91"/>
      <c r="D19" s="419" t="s">
        <v>10</v>
      </c>
      <c r="E19" s="447"/>
      <c r="F19" s="25">
        <f t="shared" si="2"/>
        <v>18000</v>
      </c>
      <c r="G19" s="25">
        <f t="shared" si="0"/>
        <v>0</v>
      </c>
      <c r="H19" s="25">
        <f aca="true" t="shared" si="3" ref="H19:O19">SUM(H20:H23)</f>
        <v>3000</v>
      </c>
      <c r="I19" s="25">
        <f t="shared" si="3"/>
        <v>0</v>
      </c>
      <c r="J19" s="25">
        <f t="shared" si="3"/>
        <v>15000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78">
        <f t="shared" si="3"/>
        <v>0</v>
      </c>
    </row>
    <row r="20" spans="1:15" ht="27.75" customHeight="1">
      <c r="A20" s="7"/>
      <c r="B20" s="120">
        <v>3322</v>
      </c>
      <c r="C20" s="84" t="s">
        <v>34</v>
      </c>
      <c r="D20" s="265">
        <v>1</v>
      </c>
      <c r="E20" s="60" t="s">
        <v>98</v>
      </c>
      <c r="F20" s="11">
        <f>J20+H20</f>
        <v>5000</v>
      </c>
      <c r="G20" s="11">
        <f t="shared" si="0"/>
        <v>0</v>
      </c>
      <c r="H20" s="3"/>
      <c r="I20" s="3"/>
      <c r="J20" s="16">
        <v>5000</v>
      </c>
      <c r="K20" s="10"/>
      <c r="L20" s="10"/>
      <c r="M20" s="10"/>
      <c r="N20" s="10"/>
      <c r="O20" s="28"/>
    </row>
    <row r="21" spans="1:15" ht="31.5" customHeight="1">
      <c r="A21" s="7"/>
      <c r="B21" s="96">
        <v>3322</v>
      </c>
      <c r="C21" s="70" t="s">
        <v>34</v>
      </c>
      <c r="D21" s="263">
        <v>2</v>
      </c>
      <c r="E21" s="186" t="s">
        <v>49</v>
      </c>
      <c r="F21" s="89">
        <f>J21+H21</f>
        <v>5000</v>
      </c>
      <c r="G21" s="89">
        <f t="shared" si="0"/>
        <v>0</v>
      </c>
      <c r="H21" s="10"/>
      <c r="I21" s="16"/>
      <c r="J21" s="16">
        <v>5000</v>
      </c>
      <c r="K21" s="3"/>
      <c r="L21" s="54"/>
      <c r="M21" s="3"/>
      <c r="N21" s="3"/>
      <c r="O21" s="52"/>
    </row>
    <row r="22" spans="1:15" ht="35.25" customHeight="1">
      <c r="A22" s="7"/>
      <c r="B22" s="96">
        <v>3322</v>
      </c>
      <c r="C22" s="70" t="s">
        <v>34</v>
      </c>
      <c r="D22" s="263">
        <v>3</v>
      </c>
      <c r="E22" s="60" t="s">
        <v>61</v>
      </c>
      <c r="F22" s="11">
        <f t="shared" si="2"/>
        <v>5000</v>
      </c>
      <c r="G22" s="11">
        <f t="shared" si="0"/>
        <v>0</v>
      </c>
      <c r="H22" s="3"/>
      <c r="I22" s="3"/>
      <c r="J22" s="3">
        <v>5000</v>
      </c>
      <c r="K22" s="3"/>
      <c r="L22" s="54"/>
      <c r="M22" s="3"/>
      <c r="N22" s="3"/>
      <c r="O22" s="52"/>
    </row>
    <row r="23" spans="1:15" ht="17.25" customHeight="1" thickBot="1">
      <c r="A23" s="257"/>
      <c r="B23" s="232">
        <v>2337</v>
      </c>
      <c r="C23" s="100" t="s">
        <v>34</v>
      </c>
      <c r="D23" s="266">
        <v>4</v>
      </c>
      <c r="E23" s="202" t="s">
        <v>99</v>
      </c>
      <c r="F23" s="101">
        <f t="shared" si="2"/>
        <v>3000</v>
      </c>
      <c r="G23" s="101">
        <f t="shared" si="0"/>
        <v>0</v>
      </c>
      <c r="H23" s="4">
        <v>3000</v>
      </c>
      <c r="I23" s="4"/>
      <c r="J23" s="4"/>
      <c r="K23" s="4"/>
      <c r="L23" s="72"/>
      <c r="M23" s="4"/>
      <c r="N23" s="4"/>
      <c r="O23" s="111"/>
    </row>
    <row r="24" spans="1:15" ht="15.75">
      <c r="A24" s="136"/>
      <c r="B24" s="231"/>
      <c r="C24" s="189"/>
      <c r="D24" s="446" t="s">
        <v>16</v>
      </c>
      <c r="E24" s="448"/>
      <c r="F24" s="83">
        <f t="shared" si="2"/>
        <v>20000</v>
      </c>
      <c r="G24" s="83">
        <f t="shared" si="0"/>
        <v>0</v>
      </c>
      <c r="H24" s="83">
        <f aca="true" t="shared" si="4" ref="H24:O24">SUM(H25:H26)</f>
        <v>0</v>
      </c>
      <c r="I24" s="83">
        <f t="shared" si="4"/>
        <v>0</v>
      </c>
      <c r="J24" s="83">
        <f t="shared" si="4"/>
        <v>20000</v>
      </c>
      <c r="K24" s="83">
        <f t="shared" si="4"/>
        <v>0</v>
      </c>
      <c r="L24" s="83">
        <f t="shared" si="4"/>
        <v>0</v>
      </c>
      <c r="M24" s="83">
        <f t="shared" si="4"/>
        <v>0</v>
      </c>
      <c r="N24" s="83">
        <f t="shared" si="4"/>
        <v>0</v>
      </c>
      <c r="O24" s="190">
        <f t="shared" si="4"/>
        <v>0</v>
      </c>
    </row>
    <row r="25" spans="1:40" s="191" customFormat="1" ht="15.75">
      <c r="A25" s="136"/>
      <c r="B25" s="96">
        <v>2412</v>
      </c>
      <c r="C25" s="70" t="s">
        <v>34</v>
      </c>
      <c r="D25" s="267">
        <v>1</v>
      </c>
      <c r="E25" s="57" t="s">
        <v>105</v>
      </c>
      <c r="F25" s="11">
        <f t="shared" si="2"/>
        <v>5000</v>
      </c>
      <c r="G25" s="194">
        <f t="shared" si="0"/>
        <v>0</v>
      </c>
      <c r="H25" s="11"/>
      <c r="I25" s="11"/>
      <c r="J25" s="194">
        <v>5000</v>
      </c>
      <c r="K25" s="11"/>
      <c r="L25" s="11"/>
      <c r="M25" s="11"/>
      <c r="N25" s="11"/>
      <c r="O25" s="12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 s="191" customFormat="1" ht="33" customHeight="1" thickBot="1">
      <c r="A26" s="136"/>
      <c r="B26" s="97">
        <v>1431</v>
      </c>
      <c r="C26" s="98" t="s">
        <v>34</v>
      </c>
      <c r="D26" s="268">
        <v>2</v>
      </c>
      <c r="E26" s="233" t="s">
        <v>106</v>
      </c>
      <c r="F26" s="99">
        <f t="shared" si="2"/>
        <v>15000</v>
      </c>
      <c r="G26" s="234">
        <f t="shared" si="0"/>
        <v>0</v>
      </c>
      <c r="H26" s="32"/>
      <c r="I26" s="32"/>
      <c r="J26" s="32">
        <v>15000</v>
      </c>
      <c r="K26" s="32"/>
      <c r="L26" s="235"/>
      <c r="M26" s="32"/>
      <c r="N26" s="32"/>
      <c r="O26" s="4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15" ht="16.5" thickBot="1">
      <c r="A27" s="257"/>
      <c r="B27" s="192"/>
      <c r="C27" s="158"/>
      <c r="D27" s="425" t="s">
        <v>26</v>
      </c>
      <c r="E27" s="426"/>
      <c r="F27" s="160">
        <f t="shared" si="2"/>
        <v>4000</v>
      </c>
      <c r="G27" s="160">
        <f t="shared" si="0"/>
        <v>0</v>
      </c>
      <c r="H27" s="160">
        <f aca="true" t="shared" si="5" ref="H27:O27">SUM(H28:H28)</f>
        <v>0</v>
      </c>
      <c r="I27" s="160">
        <f t="shared" si="5"/>
        <v>0</v>
      </c>
      <c r="J27" s="160">
        <f t="shared" si="5"/>
        <v>4000</v>
      </c>
      <c r="K27" s="160">
        <f>SUM(K28:K28)</f>
        <v>0</v>
      </c>
      <c r="L27" s="160">
        <f t="shared" si="5"/>
        <v>0</v>
      </c>
      <c r="M27" s="160">
        <f t="shared" si="5"/>
        <v>0</v>
      </c>
      <c r="N27" s="160">
        <f t="shared" si="5"/>
        <v>0</v>
      </c>
      <c r="O27" s="193">
        <f t="shared" si="5"/>
        <v>0</v>
      </c>
    </row>
    <row r="28" spans="1:15" ht="16.5" thickBot="1">
      <c r="A28" s="7"/>
      <c r="B28" s="119">
        <v>3540</v>
      </c>
      <c r="C28" s="105" t="s">
        <v>34</v>
      </c>
      <c r="D28" s="269">
        <v>1</v>
      </c>
      <c r="E28" s="106" t="s">
        <v>28</v>
      </c>
      <c r="F28" s="107">
        <f t="shared" si="2"/>
        <v>4000</v>
      </c>
      <c r="G28" s="107">
        <f t="shared" si="0"/>
        <v>0</v>
      </c>
      <c r="H28" s="102">
        <v>0</v>
      </c>
      <c r="I28" s="103">
        <v>0</v>
      </c>
      <c r="J28" s="103">
        <v>4000</v>
      </c>
      <c r="K28" s="102"/>
      <c r="L28" s="102"/>
      <c r="M28" s="102"/>
      <c r="N28" s="102"/>
      <c r="O28" s="104"/>
    </row>
    <row r="29" spans="2:15" ht="28.5" customHeight="1" thickBot="1">
      <c r="B29" s="90"/>
      <c r="C29" s="91"/>
      <c r="D29" s="451" t="s">
        <v>20</v>
      </c>
      <c r="E29" s="452"/>
      <c r="F29" s="25">
        <f t="shared" si="2"/>
        <v>212000</v>
      </c>
      <c r="G29" s="25">
        <f t="shared" si="0"/>
        <v>0</v>
      </c>
      <c r="H29" s="25">
        <f aca="true" t="shared" si="6" ref="H29:O29">SUM(H30:H35)</f>
        <v>157100</v>
      </c>
      <c r="I29" s="25">
        <f t="shared" si="6"/>
        <v>0</v>
      </c>
      <c r="J29" s="25">
        <f t="shared" si="6"/>
        <v>54900</v>
      </c>
      <c r="K29" s="25">
        <f t="shared" si="6"/>
        <v>0</v>
      </c>
      <c r="L29" s="25">
        <f t="shared" si="6"/>
        <v>0</v>
      </c>
      <c r="M29" s="25">
        <f t="shared" si="6"/>
        <v>0</v>
      </c>
      <c r="N29" s="25">
        <f t="shared" si="6"/>
        <v>0</v>
      </c>
      <c r="O29" s="78">
        <f t="shared" si="6"/>
        <v>0</v>
      </c>
    </row>
    <row r="30" spans="2:15" ht="21.75" customHeight="1">
      <c r="B30" s="120">
        <v>2606</v>
      </c>
      <c r="C30" s="84" t="s">
        <v>34</v>
      </c>
      <c r="D30" s="265">
        <v>1</v>
      </c>
      <c r="E30" s="61" t="s">
        <v>107</v>
      </c>
      <c r="F30" s="11">
        <f t="shared" si="2"/>
        <v>3000</v>
      </c>
      <c r="G30" s="11">
        <f t="shared" si="0"/>
        <v>0</v>
      </c>
      <c r="H30" s="3"/>
      <c r="I30" s="14"/>
      <c r="J30" s="14">
        <v>3000</v>
      </c>
      <c r="K30" s="3"/>
      <c r="L30" s="10"/>
      <c r="M30" s="10"/>
      <c r="N30" s="10"/>
      <c r="O30" s="28"/>
    </row>
    <row r="31" spans="2:17" ht="30">
      <c r="B31" s="96">
        <v>2622</v>
      </c>
      <c r="C31" s="164" t="s">
        <v>34</v>
      </c>
      <c r="D31" s="270">
        <v>2</v>
      </c>
      <c r="E31" s="61" t="s">
        <v>62</v>
      </c>
      <c r="F31" s="11">
        <f t="shared" si="2"/>
        <v>30000</v>
      </c>
      <c r="G31" s="11">
        <f t="shared" si="0"/>
        <v>0</v>
      </c>
      <c r="H31" s="3">
        <v>20000</v>
      </c>
      <c r="I31" s="14"/>
      <c r="J31" s="14">
        <v>10000</v>
      </c>
      <c r="K31" s="3"/>
      <c r="L31" s="3"/>
      <c r="M31" s="3"/>
      <c r="N31" s="3"/>
      <c r="O31" s="26"/>
      <c r="Q31" s="7"/>
    </row>
    <row r="32" spans="2:17" ht="15.75">
      <c r="B32" s="96">
        <v>2603</v>
      </c>
      <c r="C32" s="70" t="s">
        <v>34</v>
      </c>
      <c r="D32" s="270">
        <v>3</v>
      </c>
      <c r="E32" s="61" t="s">
        <v>108</v>
      </c>
      <c r="F32" s="11">
        <f t="shared" si="2"/>
        <v>5000</v>
      </c>
      <c r="G32" s="11">
        <f t="shared" si="0"/>
        <v>0</v>
      </c>
      <c r="H32" s="3"/>
      <c r="I32" s="14"/>
      <c r="J32" s="14">
        <v>5000</v>
      </c>
      <c r="K32" s="3"/>
      <c r="L32" s="3"/>
      <c r="M32" s="3"/>
      <c r="N32" s="3"/>
      <c r="O32" s="26"/>
      <c r="Q32" s="7"/>
    </row>
    <row r="33" spans="2:15" ht="15.75">
      <c r="B33" s="285">
        <v>2606</v>
      </c>
      <c r="C33" s="286" t="s">
        <v>34</v>
      </c>
      <c r="D33" s="270">
        <v>4</v>
      </c>
      <c r="E33" s="287" t="s">
        <v>29</v>
      </c>
      <c r="F33" s="288">
        <f t="shared" si="2"/>
        <v>6900</v>
      </c>
      <c r="G33" s="288">
        <f t="shared" si="0"/>
        <v>0</v>
      </c>
      <c r="H33" s="289"/>
      <c r="I33" s="290"/>
      <c r="J33" s="290">
        <v>6900</v>
      </c>
      <c r="K33" s="289"/>
      <c r="L33" s="289"/>
      <c r="M33" s="289"/>
      <c r="N33" s="289"/>
      <c r="O33" s="291"/>
    </row>
    <row r="34" spans="2:15" ht="16.5" customHeight="1">
      <c r="B34" s="96">
        <v>2619</v>
      </c>
      <c r="C34" s="70" t="s">
        <v>34</v>
      </c>
      <c r="D34" s="270">
        <v>5</v>
      </c>
      <c r="E34" s="61" t="s">
        <v>63</v>
      </c>
      <c r="F34" s="11">
        <f t="shared" si="2"/>
        <v>40000</v>
      </c>
      <c r="G34" s="11">
        <f t="shared" si="0"/>
        <v>0</v>
      </c>
      <c r="H34" s="3">
        <v>40000</v>
      </c>
      <c r="I34" s="14"/>
      <c r="J34" s="14"/>
      <c r="K34" s="3"/>
      <c r="L34" s="3"/>
      <c r="M34" s="3"/>
      <c r="N34" s="3"/>
      <c r="O34" s="26"/>
    </row>
    <row r="35" spans="2:15" ht="16.5" thickBot="1">
      <c r="B35" s="96">
        <v>2619</v>
      </c>
      <c r="C35" s="70" t="s">
        <v>34</v>
      </c>
      <c r="D35" s="270">
        <v>6</v>
      </c>
      <c r="E35" s="186" t="s">
        <v>109</v>
      </c>
      <c r="F35" s="89">
        <f t="shared" si="2"/>
        <v>127100</v>
      </c>
      <c r="G35" s="89">
        <f t="shared" si="0"/>
        <v>0</v>
      </c>
      <c r="H35" s="10">
        <v>97100</v>
      </c>
      <c r="I35" s="16"/>
      <c r="J35" s="16">
        <v>30000</v>
      </c>
      <c r="K35" s="3"/>
      <c r="L35" s="3"/>
      <c r="M35" s="3"/>
      <c r="N35" s="3"/>
      <c r="O35" s="26"/>
    </row>
    <row r="36" spans="2:15" ht="16.5" thickBot="1">
      <c r="B36" s="90"/>
      <c r="C36" s="91"/>
      <c r="D36" s="419" t="s">
        <v>14</v>
      </c>
      <c r="E36" s="420"/>
      <c r="F36" s="25">
        <f t="shared" si="2"/>
        <v>0</v>
      </c>
      <c r="G36" s="25">
        <f t="shared" si="0"/>
        <v>0</v>
      </c>
      <c r="H36" s="25">
        <f aca="true" t="shared" si="7" ref="H36:O36">SUM(H37:H37)</f>
        <v>0</v>
      </c>
      <c r="I36" s="25">
        <f>SUM(I37:I37)</f>
        <v>0</v>
      </c>
      <c r="J36" s="25">
        <f t="shared" si="7"/>
        <v>0</v>
      </c>
      <c r="K36" s="25">
        <f t="shared" si="7"/>
        <v>0</v>
      </c>
      <c r="L36" s="25">
        <f t="shared" si="7"/>
        <v>0</v>
      </c>
      <c r="M36" s="25">
        <f t="shared" si="7"/>
        <v>0</v>
      </c>
      <c r="N36" s="25">
        <f t="shared" si="7"/>
        <v>0</v>
      </c>
      <c r="O36" s="78">
        <f t="shared" si="7"/>
        <v>0</v>
      </c>
    </row>
    <row r="37" spans="2:15" ht="16.5" thickBot="1">
      <c r="B37" s="119"/>
      <c r="C37" s="105"/>
      <c r="D37" s="108"/>
      <c r="E37" s="109"/>
      <c r="F37" s="107"/>
      <c r="G37" s="107"/>
      <c r="H37" s="102"/>
      <c r="I37" s="102"/>
      <c r="J37" s="102"/>
      <c r="K37" s="102"/>
      <c r="L37" s="102"/>
      <c r="M37" s="102"/>
      <c r="N37" s="102"/>
      <c r="O37" s="110"/>
    </row>
    <row r="38" spans="2:15" ht="16.5" thickBot="1">
      <c r="B38" s="90"/>
      <c r="C38" s="91"/>
      <c r="D38" s="419" t="s">
        <v>13</v>
      </c>
      <c r="E38" s="447"/>
      <c r="F38" s="25">
        <f>J38+H38+L38</f>
        <v>147090</v>
      </c>
      <c r="G38" s="25">
        <f>I38+K38+M38</f>
        <v>0</v>
      </c>
      <c r="H38" s="25">
        <f aca="true" t="shared" si="8" ref="H38:O38">SUM(H39:H45)</f>
        <v>140400</v>
      </c>
      <c r="I38" s="25">
        <f t="shared" si="8"/>
        <v>0</v>
      </c>
      <c r="J38" s="25">
        <f t="shared" si="8"/>
        <v>0</v>
      </c>
      <c r="K38" s="25">
        <f t="shared" si="8"/>
        <v>0</v>
      </c>
      <c r="L38" s="25">
        <f t="shared" si="8"/>
        <v>6690</v>
      </c>
      <c r="M38" s="25">
        <f t="shared" si="8"/>
        <v>0</v>
      </c>
      <c r="N38" s="25">
        <f t="shared" si="8"/>
        <v>0</v>
      </c>
      <c r="O38" s="78">
        <f t="shared" si="8"/>
        <v>0</v>
      </c>
    </row>
    <row r="39" spans="2:15" ht="15.75">
      <c r="B39" s="93"/>
      <c r="C39" s="94"/>
      <c r="D39" s="68"/>
      <c r="E39" s="36" t="s">
        <v>2</v>
      </c>
      <c r="F39" s="95"/>
      <c r="G39" s="95"/>
      <c r="H39" s="37"/>
      <c r="I39" s="38"/>
      <c r="J39" s="30"/>
      <c r="K39" s="29"/>
      <c r="L39" s="29"/>
      <c r="M39" s="29"/>
      <c r="N39" s="29"/>
      <c r="O39" s="31"/>
    </row>
    <row r="40" spans="2:15" ht="15.75">
      <c r="B40" s="96">
        <v>2832</v>
      </c>
      <c r="C40" s="70" t="s">
        <v>34</v>
      </c>
      <c r="D40" s="271">
        <v>1</v>
      </c>
      <c r="E40" s="59" t="s">
        <v>3</v>
      </c>
      <c r="F40" s="11">
        <f>J40+H40+L40</f>
        <v>76690</v>
      </c>
      <c r="G40" s="11">
        <f>I40+K40+M40</f>
        <v>0</v>
      </c>
      <c r="H40" s="3">
        <v>70000</v>
      </c>
      <c r="I40" s="3"/>
      <c r="J40" s="3"/>
      <c r="K40" s="3"/>
      <c r="L40" s="3">
        <v>6690</v>
      </c>
      <c r="M40" s="3"/>
      <c r="N40" s="3"/>
      <c r="O40" s="26"/>
    </row>
    <row r="41" spans="2:15" ht="15.75">
      <c r="B41" s="96">
        <v>2832</v>
      </c>
      <c r="C41" s="70" t="s">
        <v>34</v>
      </c>
      <c r="D41" s="263">
        <v>2</v>
      </c>
      <c r="E41" s="61" t="s">
        <v>64</v>
      </c>
      <c r="F41" s="11">
        <f t="shared" si="2"/>
        <v>2000</v>
      </c>
      <c r="G41" s="11">
        <f>I41+K41</f>
        <v>0</v>
      </c>
      <c r="H41" s="3">
        <v>2000</v>
      </c>
      <c r="I41" s="3"/>
      <c r="J41" s="3"/>
      <c r="K41" s="3"/>
      <c r="L41" s="3"/>
      <c r="M41" s="3"/>
      <c r="N41" s="3"/>
      <c r="O41" s="52"/>
    </row>
    <row r="42" spans="2:15" ht="30.75" customHeight="1">
      <c r="B42" s="120">
        <v>2832</v>
      </c>
      <c r="C42" s="84" t="s">
        <v>34</v>
      </c>
      <c r="D42" s="265">
        <v>3</v>
      </c>
      <c r="E42" s="262" t="s">
        <v>4</v>
      </c>
      <c r="F42" s="89">
        <f t="shared" si="2"/>
        <v>25000</v>
      </c>
      <c r="G42" s="89">
        <f>I42+K42</f>
        <v>0</v>
      </c>
      <c r="H42" s="10">
        <v>25000</v>
      </c>
      <c r="I42" s="16"/>
      <c r="J42" s="16"/>
      <c r="K42" s="10"/>
      <c r="L42" s="10"/>
      <c r="M42" s="10"/>
      <c r="N42" s="10"/>
      <c r="O42" s="28"/>
    </row>
    <row r="43" spans="2:15" ht="30">
      <c r="B43" s="96">
        <v>2832</v>
      </c>
      <c r="C43" s="70" t="s">
        <v>34</v>
      </c>
      <c r="D43" s="271">
        <v>4</v>
      </c>
      <c r="E43" s="61" t="s">
        <v>6</v>
      </c>
      <c r="F43" s="11">
        <f t="shared" si="2"/>
        <v>35000</v>
      </c>
      <c r="G43" s="11">
        <f>I43+K43</f>
        <v>0</v>
      </c>
      <c r="H43" s="3">
        <v>35000</v>
      </c>
      <c r="I43" s="14"/>
      <c r="J43" s="14"/>
      <c r="K43" s="3"/>
      <c r="L43" s="3"/>
      <c r="M43" s="3"/>
      <c r="N43" s="3"/>
      <c r="O43" s="26"/>
    </row>
    <row r="44" spans="2:15" ht="30">
      <c r="B44" s="121">
        <v>2832</v>
      </c>
      <c r="C44" s="100" t="s">
        <v>34</v>
      </c>
      <c r="D44" s="270">
        <v>5</v>
      </c>
      <c r="E44" s="196" t="s">
        <v>65</v>
      </c>
      <c r="F44" s="101">
        <f t="shared" si="2"/>
        <v>5000</v>
      </c>
      <c r="G44" s="11">
        <f>I44+K44</f>
        <v>0</v>
      </c>
      <c r="H44" s="4">
        <v>5000</v>
      </c>
      <c r="I44" s="15"/>
      <c r="J44" s="15"/>
      <c r="K44" s="4"/>
      <c r="L44" s="4"/>
      <c r="M44" s="4"/>
      <c r="N44" s="4"/>
      <c r="O44" s="27"/>
    </row>
    <row r="45" spans="2:15" ht="16.5" thickBot="1">
      <c r="B45" s="97">
        <v>2832</v>
      </c>
      <c r="C45" s="98" t="s">
        <v>34</v>
      </c>
      <c r="D45" s="272">
        <v>6</v>
      </c>
      <c r="E45" s="135" t="s">
        <v>110</v>
      </c>
      <c r="F45" s="99">
        <f t="shared" si="2"/>
        <v>3400</v>
      </c>
      <c r="G45" s="99">
        <f>I45+K45</f>
        <v>0</v>
      </c>
      <c r="H45" s="32">
        <v>3400</v>
      </c>
      <c r="I45" s="33">
        <v>0</v>
      </c>
      <c r="J45" s="33"/>
      <c r="K45" s="32"/>
      <c r="L45" s="32"/>
      <c r="M45" s="32"/>
      <c r="N45" s="32"/>
      <c r="O45" s="34"/>
    </row>
    <row r="46" spans="2:15" ht="16.5" thickBot="1">
      <c r="B46" s="130"/>
      <c r="C46" s="130"/>
      <c r="D46" s="134"/>
      <c r="E46" s="181"/>
      <c r="F46" s="182"/>
      <c r="G46" s="12"/>
      <c r="H46" s="183"/>
      <c r="I46" s="132"/>
      <c r="J46" s="132"/>
      <c r="K46" s="132"/>
      <c r="L46" s="132"/>
      <c r="M46" s="132"/>
      <c r="N46" s="132"/>
      <c r="O46" s="132"/>
    </row>
    <row r="47" spans="2:15" ht="35.25" customHeight="1" thickBot="1">
      <c r="B47" s="112"/>
      <c r="C47" s="91"/>
      <c r="D47" s="443" t="s">
        <v>11</v>
      </c>
      <c r="E47" s="444"/>
      <c r="F47" s="41">
        <f>J47+H47+L47+N47</f>
        <v>244306</v>
      </c>
      <c r="G47" s="41">
        <f>I47+K47+M47+O47</f>
        <v>54146</v>
      </c>
      <c r="H47" s="113">
        <f aca="true" t="shared" si="9" ref="H47:O47">H48+H57+H73+H78+H90+H66</f>
        <v>23000</v>
      </c>
      <c r="I47" s="113">
        <f t="shared" si="9"/>
        <v>6222</v>
      </c>
      <c r="J47" s="113">
        <f t="shared" si="9"/>
        <v>210300</v>
      </c>
      <c r="K47" s="113">
        <f t="shared" si="9"/>
        <v>45918</v>
      </c>
      <c r="L47" s="113">
        <f t="shared" si="9"/>
        <v>9000</v>
      </c>
      <c r="M47" s="113">
        <f t="shared" si="9"/>
        <v>0</v>
      </c>
      <c r="N47" s="113">
        <f t="shared" si="9"/>
        <v>2006</v>
      </c>
      <c r="O47" s="113">
        <f t="shared" si="9"/>
        <v>2006</v>
      </c>
    </row>
    <row r="48" spans="2:15" ht="16.5" thickBot="1">
      <c r="B48" s="90"/>
      <c r="C48" s="91"/>
      <c r="D48" s="419" t="s">
        <v>9</v>
      </c>
      <c r="E48" s="420"/>
      <c r="F48" s="25">
        <f>J48+H48</f>
        <v>19900</v>
      </c>
      <c r="G48" s="25">
        <f>I48+K48</f>
        <v>11122</v>
      </c>
      <c r="H48" s="25">
        <f aca="true" t="shared" si="10" ref="H48:O48">SUM(H50:H56)</f>
        <v>8000</v>
      </c>
      <c r="I48" s="25">
        <f t="shared" si="10"/>
        <v>6222</v>
      </c>
      <c r="J48" s="25">
        <f t="shared" si="10"/>
        <v>11900</v>
      </c>
      <c r="K48" s="25">
        <f t="shared" si="10"/>
        <v>4900</v>
      </c>
      <c r="L48" s="25">
        <f t="shared" si="10"/>
        <v>0</v>
      </c>
      <c r="M48" s="25">
        <f t="shared" si="10"/>
        <v>0</v>
      </c>
      <c r="N48" s="25">
        <f t="shared" si="10"/>
        <v>0</v>
      </c>
      <c r="O48" s="78">
        <f t="shared" si="10"/>
        <v>0</v>
      </c>
    </row>
    <row r="49" spans="2:15" ht="15.75">
      <c r="B49" s="93"/>
      <c r="C49" s="94"/>
      <c r="D49" s="449" t="s">
        <v>21</v>
      </c>
      <c r="E49" s="450"/>
      <c r="F49" s="95"/>
      <c r="G49" s="95"/>
      <c r="H49" s="95"/>
      <c r="I49" s="95"/>
      <c r="J49" s="95"/>
      <c r="K49" s="95"/>
      <c r="L49" s="95"/>
      <c r="M49" s="95"/>
      <c r="N49" s="95"/>
      <c r="O49" s="156"/>
    </row>
    <row r="50" spans="2:15" ht="15.75">
      <c r="B50" s="96">
        <v>2122</v>
      </c>
      <c r="C50" s="70" t="s">
        <v>35</v>
      </c>
      <c r="D50" s="271">
        <v>1</v>
      </c>
      <c r="E50" s="67" t="s">
        <v>17</v>
      </c>
      <c r="F50" s="11">
        <f>J50+H50</f>
        <v>8000</v>
      </c>
      <c r="G50" s="11">
        <f>I50+K50</f>
        <v>6222</v>
      </c>
      <c r="H50" s="4">
        <v>8000</v>
      </c>
      <c r="I50" s="75">
        <v>6222</v>
      </c>
      <c r="J50" s="3"/>
      <c r="K50" s="3"/>
      <c r="L50" s="3"/>
      <c r="M50" s="3"/>
      <c r="N50" s="3"/>
      <c r="O50" s="26">
        <v>0</v>
      </c>
    </row>
    <row r="51" spans="2:15" ht="15.75">
      <c r="B51" s="96"/>
      <c r="C51" s="70"/>
      <c r="D51" s="423" t="s">
        <v>70</v>
      </c>
      <c r="E51" s="423"/>
      <c r="F51" s="11">
        <f aca="true" t="shared" si="11" ref="F51:F56">J51+H51</f>
        <v>0</v>
      </c>
      <c r="G51" s="11"/>
      <c r="H51" s="4"/>
      <c r="I51" s="75"/>
      <c r="J51" s="3"/>
      <c r="K51" s="3"/>
      <c r="L51" s="3"/>
      <c r="M51" s="3"/>
      <c r="N51" s="3"/>
      <c r="O51" s="26"/>
    </row>
    <row r="52" spans="2:15" ht="15.75">
      <c r="B52" s="96">
        <v>2122</v>
      </c>
      <c r="C52" s="70" t="s">
        <v>66</v>
      </c>
      <c r="D52" s="271">
        <v>1</v>
      </c>
      <c r="E52" s="67" t="s">
        <v>68</v>
      </c>
      <c r="F52" s="11">
        <f t="shared" si="11"/>
        <v>4900</v>
      </c>
      <c r="G52" s="11"/>
      <c r="H52" s="4"/>
      <c r="I52" s="75"/>
      <c r="J52" s="3">
        <v>4900</v>
      </c>
      <c r="K52" s="3">
        <v>4900</v>
      </c>
      <c r="L52" s="3"/>
      <c r="M52" s="3"/>
      <c r="N52" s="3"/>
      <c r="O52" s="26"/>
    </row>
    <row r="53" spans="2:15" ht="15.75">
      <c r="B53" s="96"/>
      <c r="C53" s="70"/>
      <c r="D53" s="423" t="s">
        <v>19</v>
      </c>
      <c r="E53" s="423"/>
      <c r="F53" s="11">
        <f t="shared" si="11"/>
        <v>0</v>
      </c>
      <c r="G53" s="11"/>
      <c r="H53" s="11"/>
      <c r="I53" s="11"/>
      <c r="J53" s="11"/>
      <c r="K53" s="11"/>
      <c r="L53" s="11"/>
      <c r="M53" s="11"/>
      <c r="N53" s="11"/>
      <c r="O53" s="122"/>
    </row>
    <row r="54" spans="2:15" ht="15.75">
      <c r="B54" s="96">
        <v>2122</v>
      </c>
      <c r="C54" s="70" t="s">
        <v>36</v>
      </c>
      <c r="D54" s="271">
        <v>1</v>
      </c>
      <c r="E54" s="67" t="s">
        <v>67</v>
      </c>
      <c r="F54" s="11">
        <f t="shared" si="11"/>
        <v>3000</v>
      </c>
      <c r="G54" s="11"/>
      <c r="H54" s="4"/>
      <c r="I54" s="75"/>
      <c r="J54" s="3">
        <v>3000</v>
      </c>
      <c r="K54" s="3"/>
      <c r="L54" s="3"/>
      <c r="M54" s="3"/>
      <c r="N54" s="3"/>
      <c r="O54" s="26"/>
    </row>
    <row r="55" spans="2:15" ht="15.75">
      <c r="B55" s="96">
        <v>2122</v>
      </c>
      <c r="C55" s="70" t="s">
        <v>36</v>
      </c>
      <c r="D55" s="271">
        <v>2</v>
      </c>
      <c r="E55" s="67" t="s">
        <v>111</v>
      </c>
      <c r="F55" s="11">
        <f t="shared" si="11"/>
        <v>2000</v>
      </c>
      <c r="G55" s="11"/>
      <c r="H55" s="4"/>
      <c r="I55" s="75"/>
      <c r="J55" s="3">
        <v>2000</v>
      </c>
      <c r="K55" s="3"/>
      <c r="L55" s="3"/>
      <c r="M55" s="3"/>
      <c r="N55" s="3"/>
      <c r="O55" s="26"/>
    </row>
    <row r="56" spans="2:17" ht="16.5" thickBot="1">
      <c r="B56" s="96">
        <v>2122</v>
      </c>
      <c r="C56" s="70" t="s">
        <v>36</v>
      </c>
      <c r="D56" s="266">
        <v>3</v>
      </c>
      <c r="E56" s="67" t="s">
        <v>69</v>
      </c>
      <c r="F56" s="11">
        <f t="shared" si="11"/>
        <v>2000</v>
      </c>
      <c r="G56" s="11"/>
      <c r="H56" s="4"/>
      <c r="I56" s="75"/>
      <c r="J56" s="3">
        <v>2000</v>
      </c>
      <c r="K56" s="3"/>
      <c r="L56" s="3"/>
      <c r="M56" s="3"/>
      <c r="N56" s="3"/>
      <c r="O56" s="26"/>
      <c r="Q56" s="1" t="s">
        <v>60</v>
      </c>
    </row>
    <row r="57" spans="2:15" ht="16.5" thickBot="1">
      <c r="B57" s="231"/>
      <c r="C57" s="189"/>
      <c r="D57" s="446" t="s">
        <v>10</v>
      </c>
      <c r="E57" s="445"/>
      <c r="F57" s="83">
        <f>J57+H57+N57</f>
        <v>14006</v>
      </c>
      <c r="G57" s="83">
        <f>I57+K57+O57</f>
        <v>2006</v>
      </c>
      <c r="H57" s="83">
        <f>SUM(H59:H65)</f>
        <v>5000</v>
      </c>
      <c r="I57" s="83">
        <f aca="true" t="shared" si="12" ref="I57:O57">SUM(I59:I65)</f>
        <v>0</v>
      </c>
      <c r="J57" s="83">
        <f t="shared" si="12"/>
        <v>7000</v>
      </c>
      <c r="K57" s="83">
        <f t="shared" si="12"/>
        <v>0</v>
      </c>
      <c r="L57" s="83">
        <f t="shared" si="12"/>
        <v>0</v>
      </c>
      <c r="M57" s="83">
        <f t="shared" si="12"/>
        <v>0</v>
      </c>
      <c r="N57" s="83">
        <f t="shared" si="12"/>
        <v>2006</v>
      </c>
      <c r="O57" s="83">
        <f t="shared" si="12"/>
        <v>2006</v>
      </c>
    </row>
    <row r="58" spans="2:15" ht="15.75">
      <c r="B58" s="93"/>
      <c r="C58" s="94"/>
      <c r="D58" s="421" t="s">
        <v>21</v>
      </c>
      <c r="E58" s="422"/>
      <c r="F58" s="83"/>
      <c r="G58" s="83"/>
      <c r="H58" s="277"/>
      <c r="I58" s="277"/>
      <c r="J58" s="83"/>
      <c r="K58" s="277"/>
      <c r="L58" s="83"/>
      <c r="M58" s="83"/>
      <c r="N58" s="83"/>
      <c r="O58" s="133"/>
    </row>
    <row r="59" spans="2:15" ht="15.75">
      <c r="B59" s="96">
        <v>1322</v>
      </c>
      <c r="C59" s="70" t="s">
        <v>35</v>
      </c>
      <c r="D59" s="271">
        <v>1</v>
      </c>
      <c r="E59" s="67" t="s">
        <v>125</v>
      </c>
      <c r="F59" s="11">
        <f>J59+H59+N59</f>
        <v>537</v>
      </c>
      <c r="G59" s="11">
        <f>I59+K5+O59</f>
        <v>537</v>
      </c>
      <c r="H59" s="3"/>
      <c r="I59" s="3"/>
      <c r="J59" s="3"/>
      <c r="K59" s="3"/>
      <c r="L59" s="3"/>
      <c r="M59" s="3"/>
      <c r="N59" s="3">
        <v>537</v>
      </c>
      <c r="O59" s="52">
        <v>537</v>
      </c>
    </row>
    <row r="60" spans="2:15" ht="15.75">
      <c r="B60" s="96"/>
      <c r="C60" s="70"/>
      <c r="D60" s="413" t="s">
        <v>19</v>
      </c>
      <c r="E60" s="424"/>
      <c r="F60" s="89"/>
      <c r="G60" s="89"/>
      <c r="H60" s="124"/>
      <c r="I60" s="124"/>
      <c r="J60" s="275"/>
      <c r="K60" s="124"/>
      <c r="L60" s="115"/>
      <c r="M60" s="115"/>
      <c r="N60" s="115"/>
      <c r="O60" s="125"/>
    </row>
    <row r="61" spans="2:15" s="7" customFormat="1" ht="15.75">
      <c r="B61" s="123">
        <v>2311</v>
      </c>
      <c r="C61" s="71" t="s">
        <v>36</v>
      </c>
      <c r="D61" s="271">
        <v>1</v>
      </c>
      <c r="E61" s="57" t="s">
        <v>112</v>
      </c>
      <c r="F61" s="11">
        <f aca="true" t="shared" si="13" ref="F61:F74">J61+H61</f>
        <v>5000</v>
      </c>
      <c r="G61" s="11">
        <f>I61+K61</f>
        <v>0</v>
      </c>
      <c r="H61" s="3">
        <v>5000</v>
      </c>
      <c r="I61" s="3"/>
      <c r="J61" s="3"/>
      <c r="K61" s="3"/>
      <c r="L61" s="4"/>
      <c r="M61" s="4"/>
      <c r="N61" s="4"/>
      <c r="O61" s="52"/>
    </row>
    <row r="62" spans="2:15" s="7" customFormat="1" ht="15.75">
      <c r="B62" s="123">
        <v>2311</v>
      </c>
      <c r="C62" s="71" t="s">
        <v>36</v>
      </c>
      <c r="D62" s="271">
        <v>2</v>
      </c>
      <c r="E62" s="57" t="s">
        <v>113</v>
      </c>
      <c r="F62" s="11">
        <f t="shared" si="13"/>
        <v>5000</v>
      </c>
      <c r="G62" s="11">
        <f>I62+K62</f>
        <v>0</v>
      </c>
      <c r="H62" s="3"/>
      <c r="I62" s="3"/>
      <c r="J62" s="3">
        <v>5000</v>
      </c>
      <c r="K62" s="3"/>
      <c r="L62" s="4"/>
      <c r="M62" s="4"/>
      <c r="N62" s="4"/>
      <c r="O62" s="52"/>
    </row>
    <row r="63" spans="2:15" s="7" customFormat="1" ht="15.75">
      <c r="B63" s="203">
        <v>2311</v>
      </c>
      <c r="C63" s="204" t="s">
        <v>36</v>
      </c>
      <c r="D63" s="266">
        <v>3</v>
      </c>
      <c r="E63" s="202" t="s">
        <v>114</v>
      </c>
      <c r="F63" s="101">
        <f t="shared" si="13"/>
        <v>2000</v>
      </c>
      <c r="G63" s="101">
        <f>I63+K63</f>
        <v>0</v>
      </c>
      <c r="H63" s="4"/>
      <c r="I63" s="4"/>
      <c r="J63" s="4">
        <v>2000</v>
      </c>
      <c r="K63" s="4"/>
      <c r="L63" s="4"/>
      <c r="M63" s="4"/>
      <c r="N63" s="4"/>
      <c r="O63" s="111"/>
    </row>
    <row r="64" spans="2:15" s="7" customFormat="1" ht="15.75">
      <c r="B64" s="123"/>
      <c r="C64" s="71"/>
      <c r="D64" s="423" t="s">
        <v>88</v>
      </c>
      <c r="E64" s="423"/>
      <c r="F64" s="11"/>
      <c r="G64" s="11"/>
      <c r="H64" s="3"/>
      <c r="I64" s="3"/>
      <c r="J64" s="3"/>
      <c r="K64" s="3"/>
      <c r="L64" s="3"/>
      <c r="M64" s="3"/>
      <c r="N64" s="3"/>
      <c r="O64" s="52"/>
    </row>
    <row r="65" spans="2:15" s="7" customFormat="1" ht="16.5" thickBot="1">
      <c r="B65" s="237"/>
      <c r="C65" s="238"/>
      <c r="D65" s="278">
        <v>1</v>
      </c>
      <c r="E65" s="246" t="s">
        <v>126</v>
      </c>
      <c r="F65" s="11">
        <f>J65+H65+N65</f>
        <v>1469</v>
      </c>
      <c r="G65" s="11">
        <f>I65+K11+O65</f>
        <v>1469</v>
      </c>
      <c r="H65" s="32"/>
      <c r="I65" s="32"/>
      <c r="J65" s="32"/>
      <c r="K65" s="32"/>
      <c r="L65" s="32"/>
      <c r="M65" s="32"/>
      <c r="N65" s="32">
        <v>1469</v>
      </c>
      <c r="O65" s="48">
        <v>1469</v>
      </c>
    </row>
    <row r="66" spans="2:15" s="7" customFormat="1" ht="15.75">
      <c r="B66" s="260"/>
      <c r="C66" s="261"/>
      <c r="D66" s="455" t="s">
        <v>16</v>
      </c>
      <c r="E66" s="455"/>
      <c r="F66" s="107">
        <f t="shared" si="13"/>
        <v>16000</v>
      </c>
      <c r="G66" s="107">
        <f>I66+K66</f>
        <v>0</v>
      </c>
      <c r="H66" s="107">
        <f aca="true" t="shared" si="14" ref="H66:O66">SUM(H67:H72)</f>
        <v>0</v>
      </c>
      <c r="I66" s="107">
        <f t="shared" si="14"/>
        <v>0</v>
      </c>
      <c r="J66" s="107">
        <f t="shared" si="14"/>
        <v>16000</v>
      </c>
      <c r="K66" s="107">
        <f t="shared" si="14"/>
        <v>0</v>
      </c>
      <c r="L66" s="107">
        <f t="shared" si="14"/>
        <v>0</v>
      </c>
      <c r="M66" s="107">
        <f t="shared" si="14"/>
        <v>0</v>
      </c>
      <c r="N66" s="107">
        <f t="shared" si="14"/>
        <v>0</v>
      </c>
      <c r="O66" s="276">
        <f t="shared" si="14"/>
        <v>0</v>
      </c>
    </row>
    <row r="67" spans="2:15" s="7" customFormat="1" ht="17.25" customHeight="1">
      <c r="B67" s="123"/>
      <c r="C67" s="71"/>
      <c r="D67" s="413" t="s">
        <v>19</v>
      </c>
      <c r="E67" s="424"/>
      <c r="F67" s="11">
        <f t="shared" si="13"/>
        <v>0</v>
      </c>
      <c r="G67" s="11"/>
      <c r="H67" s="3"/>
      <c r="I67" s="3"/>
      <c r="J67" s="3"/>
      <c r="K67" s="3"/>
      <c r="L67" s="3"/>
      <c r="M67" s="3"/>
      <c r="N67" s="3"/>
      <c r="O67" s="52"/>
    </row>
    <row r="68" spans="2:15" s="7" customFormat="1" ht="15.75">
      <c r="B68" s="123">
        <v>1431</v>
      </c>
      <c r="C68" s="71" t="s">
        <v>36</v>
      </c>
      <c r="D68" s="263">
        <v>1</v>
      </c>
      <c r="E68" s="57" t="s">
        <v>130</v>
      </c>
      <c r="F68" s="11">
        <f t="shared" si="13"/>
        <v>4000</v>
      </c>
      <c r="G68" s="11"/>
      <c r="H68" s="3"/>
      <c r="I68" s="3"/>
      <c r="J68" s="3">
        <v>4000</v>
      </c>
      <c r="K68" s="3"/>
      <c r="L68" s="3"/>
      <c r="M68" s="3"/>
      <c r="N68" s="3"/>
      <c r="O68" s="52"/>
    </row>
    <row r="69" spans="2:15" s="7" customFormat="1" ht="15.75">
      <c r="B69" s="123">
        <v>1431</v>
      </c>
      <c r="C69" s="71" t="s">
        <v>36</v>
      </c>
      <c r="D69" s="263">
        <v>2</v>
      </c>
      <c r="E69" s="57" t="s">
        <v>115</v>
      </c>
      <c r="F69" s="11">
        <f t="shared" si="13"/>
        <v>4000</v>
      </c>
      <c r="G69" s="11"/>
      <c r="H69" s="3"/>
      <c r="I69" s="3"/>
      <c r="J69" s="3">
        <v>4000</v>
      </c>
      <c r="K69" s="3"/>
      <c r="L69" s="3"/>
      <c r="M69" s="3"/>
      <c r="N69" s="3"/>
      <c r="O69" s="52"/>
    </row>
    <row r="70" spans="2:15" s="7" customFormat="1" ht="15.75">
      <c r="B70" s="123">
        <v>1431</v>
      </c>
      <c r="C70" s="71" t="s">
        <v>36</v>
      </c>
      <c r="D70" s="263">
        <v>3</v>
      </c>
      <c r="E70" s="57" t="s">
        <v>116</v>
      </c>
      <c r="F70" s="11">
        <f t="shared" si="13"/>
        <v>3000</v>
      </c>
      <c r="G70" s="11"/>
      <c r="H70" s="3"/>
      <c r="I70" s="3"/>
      <c r="J70" s="3">
        <v>3000</v>
      </c>
      <c r="K70" s="3"/>
      <c r="L70" s="3"/>
      <c r="M70" s="3"/>
      <c r="N70" s="3"/>
      <c r="O70" s="52"/>
    </row>
    <row r="71" spans="2:15" s="7" customFormat="1" ht="15.75">
      <c r="B71" s="123"/>
      <c r="C71" s="71"/>
      <c r="D71" s="413" t="s">
        <v>88</v>
      </c>
      <c r="E71" s="424"/>
      <c r="F71" s="11"/>
      <c r="G71" s="11"/>
      <c r="H71" s="3"/>
      <c r="I71" s="3"/>
      <c r="J71" s="3"/>
      <c r="K71" s="3"/>
      <c r="L71" s="3"/>
      <c r="M71" s="3"/>
      <c r="N71" s="3"/>
      <c r="O71" s="52"/>
    </row>
    <row r="72" spans="2:15" s="7" customFormat="1" ht="16.5" thickBot="1">
      <c r="B72" s="237">
        <v>1431</v>
      </c>
      <c r="C72" s="238" t="s">
        <v>87</v>
      </c>
      <c r="D72" s="268">
        <v>1</v>
      </c>
      <c r="E72" s="246" t="s">
        <v>117</v>
      </c>
      <c r="F72" s="160">
        <f t="shared" si="13"/>
        <v>5000</v>
      </c>
      <c r="G72" s="99"/>
      <c r="H72" s="32"/>
      <c r="I72" s="32"/>
      <c r="J72" s="32">
        <v>5000</v>
      </c>
      <c r="K72" s="32"/>
      <c r="L72" s="32"/>
      <c r="M72" s="32"/>
      <c r="N72" s="32"/>
      <c r="O72" s="48"/>
    </row>
    <row r="73" spans="2:15" s="7" customFormat="1" ht="16.5" thickBot="1">
      <c r="B73" s="197"/>
      <c r="C73" s="198"/>
      <c r="D73" s="425" t="s">
        <v>26</v>
      </c>
      <c r="E73" s="426"/>
      <c r="F73" s="160">
        <f t="shared" si="13"/>
        <v>15000</v>
      </c>
      <c r="G73" s="160">
        <f>I73+K73</f>
        <v>0</v>
      </c>
      <c r="H73" s="160">
        <f aca="true" t="shared" si="15" ref="H73:O73">SUM(H74:H77)</f>
        <v>0</v>
      </c>
      <c r="I73" s="160">
        <f t="shared" si="15"/>
        <v>0</v>
      </c>
      <c r="J73" s="160">
        <f>SUM(J74:J77)</f>
        <v>15000</v>
      </c>
      <c r="K73" s="160">
        <f t="shared" si="15"/>
        <v>0</v>
      </c>
      <c r="L73" s="160">
        <f t="shared" si="15"/>
        <v>0</v>
      </c>
      <c r="M73" s="160">
        <f t="shared" si="15"/>
        <v>0</v>
      </c>
      <c r="N73" s="160">
        <f t="shared" si="15"/>
        <v>0</v>
      </c>
      <c r="O73" s="193">
        <f t="shared" si="15"/>
        <v>0</v>
      </c>
    </row>
    <row r="74" spans="2:15" s="7" customFormat="1" ht="15.75">
      <c r="B74" s="199"/>
      <c r="C74" s="200"/>
      <c r="D74" s="412" t="s">
        <v>19</v>
      </c>
      <c r="E74" s="413"/>
      <c r="F74" s="89">
        <f t="shared" si="13"/>
        <v>0</v>
      </c>
      <c r="G74" s="89">
        <f>I74+K74</f>
        <v>0</v>
      </c>
      <c r="H74" s="115"/>
      <c r="I74" s="115"/>
      <c r="J74" s="115"/>
      <c r="K74" s="115"/>
      <c r="L74" s="115"/>
      <c r="M74" s="115"/>
      <c r="N74" s="115"/>
      <c r="O74" s="201"/>
    </row>
    <row r="75" spans="2:15" s="7" customFormat="1" ht="15.75">
      <c r="B75" s="203">
        <v>1540</v>
      </c>
      <c r="C75" s="204" t="s">
        <v>36</v>
      </c>
      <c r="D75" s="273">
        <v>1</v>
      </c>
      <c r="E75" s="202" t="s">
        <v>72</v>
      </c>
      <c r="F75" s="101">
        <f>J75+H75</f>
        <v>1000</v>
      </c>
      <c r="G75" s="101">
        <f>I75+K75</f>
        <v>0</v>
      </c>
      <c r="H75" s="4"/>
      <c r="I75" s="4"/>
      <c r="J75" s="4">
        <v>1000</v>
      </c>
      <c r="K75" s="4"/>
      <c r="L75" s="4"/>
      <c r="M75" s="4"/>
      <c r="N75" s="4"/>
      <c r="O75" s="111"/>
    </row>
    <row r="76" spans="2:15" s="7" customFormat="1" ht="15.75">
      <c r="B76" s="203"/>
      <c r="C76" s="204"/>
      <c r="D76" s="412" t="s">
        <v>89</v>
      </c>
      <c r="E76" s="413"/>
      <c r="F76" s="101"/>
      <c r="G76" s="101"/>
      <c r="H76" s="4"/>
      <c r="I76" s="4"/>
      <c r="J76" s="4"/>
      <c r="K76" s="4"/>
      <c r="L76" s="4"/>
      <c r="M76" s="4"/>
      <c r="N76" s="4"/>
      <c r="O76" s="111"/>
    </row>
    <row r="77" spans="2:15" s="7" customFormat="1" ht="16.5" thickBot="1">
      <c r="B77" s="123">
        <v>3540</v>
      </c>
      <c r="C77" s="71" t="s">
        <v>37</v>
      </c>
      <c r="D77" s="273">
        <v>1</v>
      </c>
      <c r="E77" s="202" t="s">
        <v>71</v>
      </c>
      <c r="F77" s="101">
        <f>J77+H77</f>
        <v>14000</v>
      </c>
      <c r="G77" s="101">
        <f>I77+K77</f>
        <v>0</v>
      </c>
      <c r="H77" s="4"/>
      <c r="I77" s="4"/>
      <c r="J77" s="4">
        <v>14000</v>
      </c>
      <c r="K77" s="4"/>
      <c r="L77" s="4"/>
      <c r="M77" s="4"/>
      <c r="N77" s="4"/>
      <c r="O77" s="111"/>
    </row>
    <row r="78" spans="2:15" ht="27" customHeight="1" thickBot="1">
      <c r="B78" s="90"/>
      <c r="C78" s="91"/>
      <c r="D78" s="456" t="s">
        <v>20</v>
      </c>
      <c r="E78" s="451"/>
      <c r="F78" s="25">
        <f>J78+H78+L78</f>
        <v>108400</v>
      </c>
      <c r="G78" s="25">
        <f>I78+K78</f>
        <v>32768</v>
      </c>
      <c r="H78" s="25">
        <f aca="true" t="shared" si="16" ref="H78:O78">SUM(H79:H89)</f>
        <v>10000</v>
      </c>
      <c r="I78" s="25">
        <f t="shared" si="16"/>
        <v>0</v>
      </c>
      <c r="J78" s="25">
        <f t="shared" si="16"/>
        <v>89400</v>
      </c>
      <c r="K78" s="25">
        <f t="shared" si="16"/>
        <v>32768</v>
      </c>
      <c r="L78" s="25">
        <f t="shared" si="16"/>
        <v>9000</v>
      </c>
      <c r="M78" s="25">
        <f t="shared" si="16"/>
        <v>0</v>
      </c>
      <c r="N78" s="25">
        <f t="shared" si="16"/>
        <v>0</v>
      </c>
      <c r="O78" s="78">
        <f t="shared" si="16"/>
        <v>0</v>
      </c>
    </row>
    <row r="79" spans="2:15" ht="15.75">
      <c r="B79" s="93"/>
      <c r="C79" s="94"/>
      <c r="D79" s="450" t="s">
        <v>18</v>
      </c>
      <c r="E79" s="450"/>
      <c r="F79" s="95">
        <f>J79+H79</f>
        <v>0</v>
      </c>
      <c r="G79" s="95">
        <f>I79+K79</f>
        <v>0</v>
      </c>
      <c r="H79" s="29"/>
      <c r="I79" s="30"/>
      <c r="J79" s="30"/>
      <c r="K79" s="29"/>
      <c r="L79" s="29"/>
      <c r="M79" s="29"/>
      <c r="N79" s="29"/>
      <c r="O79" s="31"/>
    </row>
    <row r="80" spans="2:15" ht="15.75">
      <c r="B80" s="96">
        <v>2619</v>
      </c>
      <c r="C80" s="126" t="s">
        <v>37</v>
      </c>
      <c r="D80" s="263">
        <v>1</v>
      </c>
      <c r="E80" s="59" t="s">
        <v>30</v>
      </c>
      <c r="F80" s="11">
        <f aca="true" t="shared" si="17" ref="F80:F86">J80+H80</f>
        <v>14000</v>
      </c>
      <c r="G80" s="11">
        <f aca="true" t="shared" si="18" ref="G80:G88">I80+K80</f>
        <v>0</v>
      </c>
      <c r="H80" s="4"/>
      <c r="I80" s="15"/>
      <c r="J80" s="15">
        <v>14000</v>
      </c>
      <c r="K80" s="4"/>
      <c r="L80" s="4"/>
      <c r="M80" s="4"/>
      <c r="N80" s="4"/>
      <c r="O80" s="27"/>
    </row>
    <row r="81" spans="2:15" ht="15.75">
      <c r="B81" s="96">
        <v>2619</v>
      </c>
      <c r="C81" s="126" t="s">
        <v>37</v>
      </c>
      <c r="D81" s="263">
        <v>2</v>
      </c>
      <c r="E81" s="59" t="s">
        <v>118</v>
      </c>
      <c r="F81" s="11">
        <f t="shared" si="17"/>
        <v>4000</v>
      </c>
      <c r="G81" s="11">
        <f t="shared" si="18"/>
        <v>0</v>
      </c>
      <c r="H81" s="4"/>
      <c r="I81" s="15"/>
      <c r="J81" s="15">
        <v>4000</v>
      </c>
      <c r="K81" s="5"/>
      <c r="L81" s="5"/>
      <c r="M81" s="5"/>
      <c r="N81" s="5"/>
      <c r="O81" s="35"/>
    </row>
    <row r="82" spans="2:15" ht="15.75" customHeight="1">
      <c r="B82" s="96">
        <v>2619</v>
      </c>
      <c r="C82" s="126" t="s">
        <v>37</v>
      </c>
      <c r="D82" s="263">
        <v>3</v>
      </c>
      <c r="E82" s="61" t="s">
        <v>76</v>
      </c>
      <c r="F82" s="11">
        <f t="shared" si="17"/>
        <v>8000</v>
      </c>
      <c r="G82" s="11">
        <f t="shared" si="18"/>
        <v>0</v>
      </c>
      <c r="H82" s="4">
        <v>3000</v>
      </c>
      <c r="I82" s="15"/>
      <c r="J82" s="15">
        <v>5000</v>
      </c>
      <c r="K82" s="4"/>
      <c r="L82" s="4"/>
      <c r="M82" s="3"/>
      <c r="N82" s="3"/>
      <c r="O82" s="26"/>
    </row>
    <row r="83" spans="2:15" ht="15.75">
      <c r="B83" s="96">
        <v>2619</v>
      </c>
      <c r="C83" s="70" t="s">
        <v>37</v>
      </c>
      <c r="D83" s="263">
        <v>4</v>
      </c>
      <c r="E83" s="62" t="s">
        <v>78</v>
      </c>
      <c r="F83" s="101">
        <f t="shared" si="17"/>
        <v>5000</v>
      </c>
      <c r="G83" s="101">
        <f t="shared" si="18"/>
        <v>0</v>
      </c>
      <c r="H83" s="4"/>
      <c r="I83" s="15"/>
      <c r="J83" s="15">
        <v>5000</v>
      </c>
      <c r="K83" s="4"/>
      <c r="L83" s="4"/>
      <c r="M83" s="4"/>
      <c r="N83" s="4"/>
      <c r="O83" s="27"/>
    </row>
    <row r="84" spans="2:15" ht="15.75">
      <c r="B84" s="120">
        <v>2619</v>
      </c>
      <c r="C84" s="258" t="s">
        <v>37</v>
      </c>
      <c r="D84" s="274">
        <v>5</v>
      </c>
      <c r="E84" s="59" t="s">
        <v>79</v>
      </c>
      <c r="F84" s="11">
        <f t="shared" si="17"/>
        <v>5000</v>
      </c>
      <c r="G84" s="11">
        <f t="shared" si="18"/>
        <v>0</v>
      </c>
      <c r="H84" s="3"/>
      <c r="I84" s="3"/>
      <c r="J84" s="3">
        <v>5000</v>
      </c>
      <c r="K84" s="3"/>
      <c r="L84" s="3"/>
      <c r="M84" s="3"/>
      <c r="N84" s="3"/>
      <c r="O84" s="52"/>
    </row>
    <row r="85" spans="2:15" ht="15.75">
      <c r="B85" s="96">
        <v>2619</v>
      </c>
      <c r="C85" s="126" t="s">
        <v>37</v>
      </c>
      <c r="D85" s="263">
        <v>6</v>
      </c>
      <c r="E85" s="59" t="s">
        <v>80</v>
      </c>
      <c r="F85" s="11">
        <f t="shared" si="17"/>
        <v>7200</v>
      </c>
      <c r="G85" s="11">
        <f t="shared" si="18"/>
        <v>0</v>
      </c>
      <c r="H85" s="3"/>
      <c r="I85" s="3"/>
      <c r="J85" s="3">
        <v>7200</v>
      </c>
      <c r="K85" s="3"/>
      <c r="L85" s="3"/>
      <c r="M85" s="3"/>
      <c r="N85" s="3"/>
      <c r="O85" s="52"/>
    </row>
    <row r="86" spans="2:15" ht="15" customHeight="1">
      <c r="B86" s="96">
        <v>2619</v>
      </c>
      <c r="C86" s="126" t="s">
        <v>37</v>
      </c>
      <c r="D86" s="263">
        <v>7</v>
      </c>
      <c r="E86" s="61" t="s">
        <v>77</v>
      </c>
      <c r="F86" s="11">
        <f t="shared" si="17"/>
        <v>27000</v>
      </c>
      <c r="G86" s="11">
        <f t="shared" si="18"/>
        <v>26568</v>
      </c>
      <c r="H86" s="3"/>
      <c r="I86" s="3"/>
      <c r="J86" s="3">
        <v>27000</v>
      </c>
      <c r="K86" s="3">
        <v>26568</v>
      </c>
      <c r="L86" s="3"/>
      <c r="M86" s="3"/>
      <c r="N86" s="3"/>
      <c r="O86" s="52"/>
    </row>
    <row r="87" spans="2:15" ht="15.75">
      <c r="B87" s="96">
        <v>2619</v>
      </c>
      <c r="C87" s="126" t="s">
        <v>37</v>
      </c>
      <c r="D87" s="263">
        <v>8</v>
      </c>
      <c r="E87" s="61" t="s">
        <v>73</v>
      </c>
      <c r="F87" s="11">
        <f>J87+H87+L87</f>
        <v>16000</v>
      </c>
      <c r="G87" s="11">
        <f>I87+K87+M87</f>
        <v>0</v>
      </c>
      <c r="H87" s="3">
        <v>7000</v>
      </c>
      <c r="I87" s="3"/>
      <c r="J87" s="3"/>
      <c r="K87" s="3"/>
      <c r="L87" s="3">
        <v>9000</v>
      </c>
      <c r="M87" s="3"/>
      <c r="N87" s="3"/>
      <c r="O87" s="52"/>
    </row>
    <row r="88" spans="2:15" ht="15.75">
      <c r="B88" s="96">
        <v>2619</v>
      </c>
      <c r="C88" s="168" t="s">
        <v>37</v>
      </c>
      <c r="D88" s="263">
        <v>9</v>
      </c>
      <c r="E88" s="63" t="s">
        <v>74</v>
      </c>
      <c r="F88" s="11">
        <f>J88+H88</f>
        <v>14000</v>
      </c>
      <c r="G88" s="11">
        <f t="shared" si="18"/>
        <v>0</v>
      </c>
      <c r="H88" s="3"/>
      <c r="I88" s="5"/>
      <c r="J88" s="3">
        <v>14000</v>
      </c>
      <c r="K88" s="5"/>
      <c r="L88" s="5"/>
      <c r="M88" s="3"/>
      <c r="N88" s="3"/>
      <c r="O88" s="52"/>
    </row>
    <row r="89" spans="2:15" ht="16.5" thickBot="1">
      <c r="B89" s="97">
        <v>2619</v>
      </c>
      <c r="C89" s="187" t="s">
        <v>37</v>
      </c>
      <c r="D89" s="268">
        <v>10</v>
      </c>
      <c r="E89" s="259" t="s">
        <v>75</v>
      </c>
      <c r="F89" s="160">
        <f>J89+H89</f>
        <v>8200</v>
      </c>
      <c r="G89" s="160">
        <f>I89+K89</f>
        <v>6200</v>
      </c>
      <c r="H89" s="51"/>
      <c r="I89" s="46"/>
      <c r="J89" s="46">
        <v>8200</v>
      </c>
      <c r="K89" s="51">
        <v>6200</v>
      </c>
      <c r="L89" s="51"/>
      <c r="M89" s="51"/>
      <c r="N89" s="51"/>
      <c r="O89" s="47"/>
    </row>
    <row r="90" spans="2:16" ht="16.5" thickBot="1">
      <c r="B90" s="90"/>
      <c r="C90" s="91"/>
      <c r="D90" s="420" t="s">
        <v>85</v>
      </c>
      <c r="E90" s="419"/>
      <c r="F90" s="25">
        <f>J90+H90</f>
        <v>71000</v>
      </c>
      <c r="G90" s="25">
        <f>I90+K90</f>
        <v>8250</v>
      </c>
      <c r="H90" s="25">
        <f aca="true" t="shared" si="19" ref="H90:O90">SUM(H92:H101)</f>
        <v>0</v>
      </c>
      <c r="I90" s="25">
        <f t="shared" si="19"/>
        <v>0</v>
      </c>
      <c r="J90" s="25">
        <f>SUM(J92:J101)</f>
        <v>71000</v>
      </c>
      <c r="K90" s="25">
        <f t="shared" si="19"/>
        <v>8250</v>
      </c>
      <c r="L90" s="25">
        <f t="shared" si="19"/>
        <v>0</v>
      </c>
      <c r="M90" s="25">
        <f t="shared" si="19"/>
        <v>0</v>
      </c>
      <c r="N90" s="25">
        <f t="shared" si="19"/>
        <v>0</v>
      </c>
      <c r="O90" s="78">
        <f t="shared" si="19"/>
        <v>0</v>
      </c>
      <c r="P90" s="12"/>
    </row>
    <row r="91" spans="2:16" ht="16.5" thickBot="1">
      <c r="B91" s="90"/>
      <c r="C91" s="91"/>
      <c r="D91" s="419" t="s">
        <v>14</v>
      </c>
      <c r="E91" s="420"/>
      <c r="F91" s="25">
        <f>J91+H91</f>
        <v>0</v>
      </c>
      <c r="G91" s="25">
        <f>I91+K91</f>
        <v>0</v>
      </c>
      <c r="H91" s="25">
        <f aca="true" t="shared" si="20" ref="H91:O91">SUM(H92:H92)</f>
        <v>0</v>
      </c>
      <c r="I91" s="25">
        <f>SUM(I92:I92)</f>
        <v>0</v>
      </c>
      <c r="J91" s="25">
        <f t="shared" si="20"/>
        <v>0</v>
      </c>
      <c r="K91" s="25">
        <f t="shared" si="20"/>
        <v>0</v>
      </c>
      <c r="L91" s="25">
        <f t="shared" si="20"/>
        <v>0</v>
      </c>
      <c r="M91" s="25">
        <f t="shared" si="20"/>
        <v>0</v>
      </c>
      <c r="N91" s="25">
        <f t="shared" si="20"/>
        <v>0</v>
      </c>
      <c r="O91" s="78">
        <f t="shared" si="20"/>
        <v>0</v>
      </c>
      <c r="P91" s="12"/>
    </row>
    <row r="92" spans="2:16" ht="15" customHeight="1">
      <c r="B92" s="210"/>
      <c r="C92" s="211"/>
      <c r="D92" s="414" t="s">
        <v>53</v>
      </c>
      <c r="E92" s="415"/>
      <c r="F92" s="212"/>
      <c r="G92" s="212"/>
      <c r="H92" s="213"/>
      <c r="I92" s="214"/>
      <c r="J92" s="214"/>
      <c r="K92" s="213"/>
      <c r="L92" s="213"/>
      <c r="M92" s="213"/>
      <c r="N92" s="83"/>
      <c r="O92" s="133"/>
      <c r="P92" s="12"/>
    </row>
    <row r="93" spans="2:16" ht="15" customHeight="1">
      <c r="B93" s="249"/>
      <c r="C93" s="250"/>
      <c r="D93" s="251"/>
      <c r="E93" s="252"/>
      <c r="F93" s="253"/>
      <c r="G93" s="254"/>
      <c r="H93" s="208"/>
      <c r="I93" s="208"/>
      <c r="J93" s="208"/>
      <c r="K93" s="208"/>
      <c r="L93" s="208"/>
      <c r="M93" s="208"/>
      <c r="N93" s="11"/>
      <c r="O93" s="122"/>
      <c r="P93" s="12"/>
    </row>
    <row r="94" spans="2:16" ht="15.75">
      <c r="B94" s="205">
        <v>2740</v>
      </c>
      <c r="C94" s="206" t="s">
        <v>36</v>
      </c>
      <c r="D94" s="263">
        <v>1</v>
      </c>
      <c r="E94" s="207" t="s">
        <v>81</v>
      </c>
      <c r="F94" s="208">
        <f>J94+H94</f>
        <v>5000</v>
      </c>
      <c r="G94" s="208">
        <f>I94+K94</f>
        <v>3450</v>
      </c>
      <c r="H94" s="255"/>
      <c r="I94" s="255"/>
      <c r="J94" s="255">
        <v>5000</v>
      </c>
      <c r="K94" s="255">
        <v>3450</v>
      </c>
      <c r="L94" s="255"/>
      <c r="M94" s="255"/>
      <c r="N94" s="10"/>
      <c r="O94" s="256"/>
      <c r="P94" s="12"/>
    </row>
    <row r="95" spans="2:16" ht="15.75">
      <c r="B95" s="205"/>
      <c r="C95" s="206"/>
      <c r="D95" s="416" t="s">
        <v>18</v>
      </c>
      <c r="E95" s="416"/>
      <c r="F95" s="208"/>
      <c r="G95" s="208"/>
      <c r="H95" s="209"/>
      <c r="I95" s="209"/>
      <c r="J95" s="209"/>
      <c r="K95" s="209"/>
      <c r="L95" s="209"/>
      <c r="M95" s="209"/>
      <c r="N95" s="3"/>
      <c r="O95" s="52"/>
      <c r="P95" s="2"/>
    </row>
    <row r="96" spans="2:16" ht="15.75">
      <c r="B96" s="205">
        <v>2740</v>
      </c>
      <c r="C96" s="215" t="s">
        <v>37</v>
      </c>
      <c r="D96" s="263">
        <v>1</v>
      </c>
      <c r="E96" s="207" t="s">
        <v>119</v>
      </c>
      <c r="F96" s="208">
        <f>J96+H96</f>
        <v>15000</v>
      </c>
      <c r="G96" s="208">
        <f>I96+K96</f>
        <v>0</v>
      </c>
      <c r="H96" s="216"/>
      <c r="I96" s="217"/>
      <c r="J96" s="217">
        <v>15000</v>
      </c>
      <c r="K96" s="216"/>
      <c r="L96" s="216"/>
      <c r="M96" s="216"/>
      <c r="N96" s="4"/>
      <c r="O96" s="27"/>
      <c r="P96" s="2"/>
    </row>
    <row r="97" spans="2:16" ht="15" customHeight="1">
      <c r="B97" s="227">
        <v>2759</v>
      </c>
      <c r="C97" s="229" t="s">
        <v>37</v>
      </c>
      <c r="D97" s="266">
        <v>2</v>
      </c>
      <c r="E97" s="230" t="s">
        <v>120</v>
      </c>
      <c r="F97" s="208">
        <f>J97+H97</f>
        <v>24000</v>
      </c>
      <c r="G97" s="228"/>
      <c r="H97" s="216"/>
      <c r="I97" s="217"/>
      <c r="J97" s="217">
        <v>24000</v>
      </c>
      <c r="K97" s="216">
        <v>4800</v>
      </c>
      <c r="L97" s="216"/>
      <c r="M97" s="216"/>
      <c r="N97" s="4"/>
      <c r="O97" s="27"/>
      <c r="P97" s="2"/>
    </row>
    <row r="98" spans="2:16" ht="16.5" customHeight="1">
      <c r="B98" s="227">
        <v>2759</v>
      </c>
      <c r="C98" s="229" t="s">
        <v>37</v>
      </c>
      <c r="D98" s="266">
        <v>3</v>
      </c>
      <c r="E98" s="230" t="s">
        <v>121</v>
      </c>
      <c r="F98" s="228">
        <f>J98+H98</f>
        <v>15000</v>
      </c>
      <c r="G98" s="228">
        <f>I98+K98</f>
        <v>0</v>
      </c>
      <c r="H98" s="216"/>
      <c r="I98" s="217"/>
      <c r="J98" s="217">
        <v>15000</v>
      </c>
      <c r="K98" s="216"/>
      <c r="L98" s="216"/>
      <c r="M98" s="216"/>
      <c r="N98" s="4"/>
      <c r="O98" s="27"/>
      <c r="P98" s="2"/>
    </row>
    <row r="99" spans="1:35" s="191" customFormat="1" ht="19.5" customHeight="1">
      <c r="A99" s="2"/>
      <c r="B99" s="205"/>
      <c r="C99" s="206"/>
      <c r="D99" s="416" t="s">
        <v>82</v>
      </c>
      <c r="E99" s="416"/>
      <c r="F99" s="228"/>
      <c r="G99" s="208"/>
      <c r="H99" s="209"/>
      <c r="I99" s="209"/>
      <c r="J99" s="209"/>
      <c r="K99" s="209"/>
      <c r="L99" s="209"/>
      <c r="M99" s="209"/>
      <c r="N99" s="3"/>
      <c r="O99" s="5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36"/>
    </row>
    <row r="100" spans="1:35" s="191" customFormat="1" ht="18" customHeight="1" thickBot="1">
      <c r="A100" s="2"/>
      <c r="B100" s="237">
        <v>2740</v>
      </c>
      <c r="C100" s="238" t="s">
        <v>83</v>
      </c>
      <c r="D100" s="268">
        <v>1</v>
      </c>
      <c r="E100" s="233" t="s">
        <v>122</v>
      </c>
      <c r="F100" s="99">
        <f>J100+H100</f>
        <v>12000</v>
      </c>
      <c r="G100" s="99"/>
      <c r="H100" s="32"/>
      <c r="I100" s="32"/>
      <c r="J100" s="32">
        <v>12000</v>
      </c>
      <c r="K100" s="32"/>
      <c r="L100" s="32"/>
      <c r="M100" s="32"/>
      <c r="N100" s="32"/>
      <c r="O100" s="48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36"/>
    </row>
    <row r="101" spans="2:15" s="2" customFormat="1" ht="21" customHeight="1" thickBot="1">
      <c r="B101" s="218"/>
      <c r="C101" s="218"/>
      <c r="D101" s="219"/>
      <c r="E101" s="220"/>
      <c r="F101" s="221"/>
      <c r="G101" s="221"/>
      <c r="H101" s="222"/>
      <c r="I101" s="222"/>
      <c r="J101" s="222"/>
      <c r="K101" s="222"/>
      <c r="L101" s="222"/>
      <c r="M101" s="222"/>
      <c r="N101" s="132"/>
      <c r="O101" s="132"/>
    </row>
    <row r="102" spans="2:15" ht="33.75" customHeight="1" thickBot="1">
      <c r="B102" s="223"/>
      <c r="C102" s="224"/>
      <c r="D102" s="457" t="s">
        <v>57</v>
      </c>
      <c r="E102" s="458"/>
      <c r="F102" s="225">
        <f>J102+H102</f>
        <v>15000</v>
      </c>
      <c r="G102" s="225">
        <f aca="true" t="shared" si="21" ref="G102:G111">I102+K102</f>
        <v>2280</v>
      </c>
      <c r="H102" s="226">
        <f>H103</f>
        <v>0</v>
      </c>
      <c r="I102" s="226">
        <f aca="true" t="shared" si="22" ref="I102:O102">I103</f>
        <v>0</v>
      </c>
      <c r="J102" s="226">
        <f t="shared" si="22"/>
        <v>15000</v>
      </c>
      <c r="K102" s="226">
        <f t="shared" si="22"/>
        <v>2280</v>
      </c>
      <c r="L102" s="226">
        <f t="shared" si="22"/>
        <v>0</v>
      </c>
      <c r="M102" s="226">
        <f t="shared" si="22"/>
        <v>0</v>
      </c>
      <c r="N102" s="226">
        <f t="shared" si="22"/>
        <v>0</v>
      </c>
      <c r="O102" s="226">
        <f t="shared" si="22"/>
        <v>0</v>
      </c>
    </row>
    <row r="103" spans="2:15" ht="15.75">
      <c r="B103" s="239"/>
      <c r="C103" s="240"/>
      <c r="D103" s="417" t="s">
        <v>9</v>
      </c>
      <c r="E103" s="418"/>
      <c r="F103" s="213">
        <f>J103+H103</f>
        <v>15000</v>
      </c>
      <c r="G103" s="213">
        <f t="shared" si="21"/>
        <v>2280</v>
      </c>
      <c r="H103" s="213">
        <f aca="true" t="shared" si="23" ref="H103:O103">SUM(H105:H107)</f>
        <v>0</v>
      </c>
      <c r="I103" s="213">
        <f t="shared" si="23"/>
        <v>0</v>
      </c>
      <c r="J103" s="213">
        <f t="shared" si="23"/>
        <v>15000</v>
      </c>
      <c r="K103" s="213">
        <f t="shared" si="23"/>
        <v>2280</v>
      </c>
      <c r="L103" s="213">
        <f t="shared" si="23"/>
        <v>0</v>
      </c>
      <c r="M103" s="213">
        <f t="shared" si="23"/>
        <v>0</v>
      </c>
      <c r="N103" s="213">
        <f t="shared" si="23"/>
        <v>0</v>
      </c>
      <c r="O103" s="213">
        <f t="shared" si="23"/>
        <v>0</v>
      </c>
    </row>
    <row r="104" spans="2:15" ht="15.75">
      <c r="B104" s="205"/>
      <c r="C104" s="206"/>
      <c r="D104" s="416" t="s">
        <v>90</v>
      </c>
      <c r="E104" s="416"/>
      <c r="F104" s="208"/>
      <c r="G104" s="208"/>
      <c r="H104" s="208"/>
      <c r="I104" s="208"/>
      <c r="J104" s="208"/>
      <c r="K104" s="208"/>
      <c r="L104" s="208"/>
      <c r="M104" s="208"/>
      <c r="N104" s="11"/>
      <c r="O104" s="122"/>
    </row>
    <row r="105" spans="2:15" ht="15.75">
      <c r="B105" s="205">
        <v>2122</v>
      </c>
      <c r="C105" s="206" t="s">
        <v>38</v>
      </c>
      <c r="D105" s="263">
        <v>1</v>
      </c>
      <c r="E105" s="244" t="s">
        <v>123</v>
      </c>
      <c r="F105" s="208">
        <f>J105+H105</f>
        <v>5000</v>
      </c>
      <c r="G105" s="208">
        <f>I105+K105</f>
        <v>2280</v>
      </c>
      <c r="H105" s="209"/>
      <c r="I105" s="209"/>
      <c r="J105" s="209">
        <v>5000</v>
      </c>
      <c r="K105" s="209">
        <v>2280</v>
      </c>
      <c r="L105" s="209"/>
      <c r="M105" s="209"/>
      <c r="N105" s="3"/>
      <c r="O105" s="52"/>
    </row>
    <row r="106" spans="2:15" ht="15.75">
      <c r="B106" s="123"/>
      <c r="C106" s="71"/>
      <c r="D106" s="416" t="s">
        <v>91</v>
      </c>
      <c r="E106" s="416"/>
      <c r="F106" s="11"/>
      <c r="G106" s="11"/>
      <c r="H106" s="11"/>
      <c r="I106" s="11"/>
      <c r="J106" s="11"/>
      <c r="K106" s="11"/>
      <c r="L106" s="11"/>
      <c r="M106" s="208"/>
      <c r="N106" s="11"/>
      <c r="O106" s="122"/>
    </row>
    <row r="107" spans="2:15" ht="15.75">
      <c r="B107" s="123">
        <v>2122</v>
      </c>
      <c r="C107" s="71" t="s">
        <v>86</v>
      </c>
      <c r="D107" s="267">
        <v>1</v>
      </c>
      <c r="E107" s="67" t="s">
        <v>31</v>
      </c>
      <c r="F107" s="11">
        <f>J107+H107</f>
        <v>10000</v>
      </c>
      <c r="G107" s="11"/>
      <c r="H107" s="11"/>
      <c r="I107" s="11"/>
      <c r="J107" s="11">
        <v>10000</v>
      </c>
      <c r="K107" s="11"/>
      <c r="L107" s="11"/>
      <c r="M107" s="208"/>
      <c r="N107" s="11"/>
      <c r="O107" s="122"/>
    </row>
    <row r="108" spans="2:15" ht="16.5" thickBot="1">
      <c r="B108" s="237"/>
      <c r="C108" s="238"/>
      <c r="D108" s="188"/>
      <c r="E108" s="135"/>
      <c r="F108" s="99"/>
      <c r="G108" s="99"/>
      <c r="H108" s="32"/>
      <c r="I108" s="32"/>
      <c r="J108" s="32"/>
      <c r="K108" s="32"/>
      <c r="L108" s="32"/>
      <c r="M108" s="32"/>
      <c r="N108" s="32"/>
      <c r="O108" s="48"/>
    </row>
    <row r="109" spans="2:15" ht="21.75" customHeight="1" thickBot="1">
      <c r="B109" s="157"/>
      <c r="C109" s="158"/>
      <c r="D109" s="453" t="s">
        <v>54</v>
      </c>
      <c r="E109" s="454"/>
      <c r="F109" s="241">
        <f>J109+H109</f>
        <v>5000</v>
      </c>
      <c r="G109" s="241">
        <f t="shared" si="21"/>
        <v>6266</v>
      </c>
      <c r="H109" s="242">
        <f>H110</f>
        <v>0</v>
      </c>
      <c r="I109" s="242">
        <f>I110</f>
        <v>0</v>
      </c>
      <c r="J109" s="242">
        <f aca="true" t="shared" si="24" ref="J109:O109">J110</f>
        <v>5000</v>
      </c>
      <c r="K109" s="242">
        <f t="shared" si="24"/>
        <v>6266</v>
      </c>
      <c r="L109" s="242">
        <f t="shared" si="24"/>
        <v>0</v>
      </c>
      <c r="M109" s="242">
        <f t="shared" si="24"/>
        <v>0</v>
      </c>
      <c r="N109" s="242">
        <f t="shared" si="24"/>
        <v>0</v>
      </c>
      <c r="O109" s="243">
        <f t="shared" si="24"/>
        <v>0</v>
      </c>
    </row>
    <row r="110" spans="2:15" ht="16.5" thickBot="1">
      <c r="B110" s="90"/>
      <c r="C110" s="91"/>
      <c r="D110" s="419" t="s">
        <v>9</v>
      </c>
      <c r="E110" s="420"/>
      <c r="F110" s="25">
        <f>J110+H110</f>
        <v>5000</v>
      </c>
      <c r="G110" s="25">
        <f t="shared" si="21"/>
        <v>6266</v>
      </c>
      <c r="H110" s="25">
        <f aca="true" t="shared" si="25" ref="H110:O110">SUM(H111:H111)</f>
        <v>0</v>
      </c>
      <c r="I110" s="25">
        <f t="shared" si="25"/>
        <v>0</v>
      </c>
      <c r="J110" s="25">
        <f t="shared" si="25"/>
        <v>5000</v>
      </c>
      <c r="K110" s="25">
        <f t="shared" si="25"/>
        <v>6266</v>
      </c>
      <c r="L110" s="25">
        <f t="shared" si="25"/>
        <v>0</v>
      </c>
      <c r="M110" s="25">
        <f t="shared" si="25"/>
        <v>0</v>
      </c>
      <c r="N110" s="25">
        <f t="shared" si="25"/>
        <v>0</v>
      </c>
      <c r="O110" s="78">
        <f t="shared" si="25"/>
        <v>0</v>
      </c>
    </row>
    <row r="111" spans="2:15" ht="16.5" thickBot="1">
      <c r="B111" s="157">
        <v>2122</v>
      </c>
      <c r="C111" s="158" t="s">
        <v>55</v>
      </c>
      <c r="D111" s="264">
        <v>1</v>
      </c>
      <c r="E111" s="159" t="s">
        <v>56</v>
      </c>
      <c r="F111" s="160">
        <f>J111+H111</f>
        <v>5000</v>
      </c>
      <c r="G111" s="160">
        <f t="shared" si="21"/>
        <v>6266</v>
      </c>
      <c r="H111" s="51"/>
      <c r="I111" s="51"/>
      <c r="J111" s="51">
        <v>5000</v>
      </c>
      <c r="K111" s="51">
        <v>6266</v>
      </c>
      <c r="L111" s="51"/>
      <c r="M111" s="51"/>
      <c r="N111" s="51"/>
      <c r="O111" s="184"/>
    </row>
    <row r="112" spans="2:15" ht="16.5" thickBot="1">
      <c r="B112" s="130"/>
      <c r="C112" s="130"/>
      <c r="D112" s="134"/>
      <c r="E112" s="150"/>
      <c r="F112" s="12"/>
      <c r="G112" s="12"/>
      <c r="H112" s="132"/>
      <c r="I112" s="132"/>
      <c r="J112" s="132"/>
      <c r="K112" s="132"/>
      <c r="L112" s="132"/>
      <c r="M112" s="132"/>
      <c r="N112" s="132"/>
      <c r="O112" s="132"/>
    </row>
    <row r="113" spans="2:15" ht="20.25" customHeight="1" thickBot="1">
      <c r="B113" s="177"/>
      <c r="C113" s="178"/>
      <c r="D113" s="179"/>
      <c r="E113" s="180" t="s">
        <v>15</v>
      </c>
      <c r="F113" s="43">
        <f aca="true" t="shared" si="26" ref="F113:O113">F9+F47+F102+F109</f>
        <v>710396</v>
      </c>
      <c r="G113" s="43">
        <f t="shared" si="26"/>
        <v>64646</v>
      </c>
      <c r="H113" s="43">
        <f t="shared" si="26"/>
        <v>340500</v>
      </c>
      <c r="I113" s="43">
        <f t="shared" si="26"/>
        <v>8176</v>
      </c>
      <c r="J113" s="43">
        <f t="shared" si="26"/>
        <v>352200</v>
      </c>
      <c r="K113" s="43">
        <f t="shared" si="26"/>
        <v>54464</v>
      </c>
      <c r="L113" s="43">
        <f t="shared" si="26"/>
        <v>15690</v>
      </c>
      <c r="M113" s="43">
        <f t="shared" si="26"/>
        <v>0</v>
      </c>
      <c r="N113" s="43">
        <f t="shared" si="26"/>
        <v>2006</v>
      </c>
      <c r="O113" s="43">
        <f t="shared" si="26"/>
        <v>2006</v>
      </c>
    </row>
    <row r="114" spans="5:12" ht="15">
      <c r="E114" s="152"/>
      <c r="G114" s="74"/>
      <c r="H114" s="7"/>
      <c r="J114" s="7"/>
      <c r="L114" s="49"/>
    </row>
    <row r="115" spans="2:15" ht="15.75">
      <c r="B115" s="185"/>
      <c r="C115" s="185"/>
      <c r="D115" s="245"/>
      <c r="E115" s="248" t="s">
        <v>93</v>
      </c>
      <c r="F115" s="12"/>
      <c r="G115" s="12"/>
      <c r="H115" s="12"/>
      <c r="I115" s="12"/>
      <c r="J115" s="12"/>
      <c r="K115" s="12">
        <v>5880</v>
      </c>
      <c r="L115" s="12"/>
      <c r="M115" s="221"/>
      <c r="N115" s="12"/>
      <c r="O115" s="12"/>
    </row>
    <row r="116" spans="5:12" ht="15.75">
      <c r="E116" s="247" t="s">
        <v>94</v>
      </c>
      <c r="G116" s="74"/>
      <c r="J116" s="7"/>
      <c r="K116" s="12">
        <v>2550</v>
      </c>
      <c r="L116" s="49"/>
    </row>
    <row r="117" spans="5:12" ht="15">
      <c r="E117" s="50"/>
      <c r="G117" s="74"/>
      <c r="J117" s="7"/>
      <c r="K117" s="53">
        <f>SUM(K113:K116)</f>
        <v>62894</v>
      </c>
      <c r="L117" s="49"/>
    </row>
    <row r="118" spans="5:11" ht="20.25" customHeight="1" thickBot="1">
      <c r="E118" s="76" t="s">
        <v>42</v>
      </c>
      <c r="G118" s="50"/>
      <c r="H118" s="53"/>
      <c r="I118" s="172"/>
      <c r="J118" s="49"/>
      <c r="K118" s="50"/>
    </row>
    <row r="119" spans="4:11" ht="15">
      <c r="D119" s="439" t="s">
        <v>5</v>
      </c>
      <c r="E119" s="441" t="s">
        <v>7</v>
      </c>
      <c r="F119" s="429"/>
      <c r="G119" s="18"/>
      <c r="K119" s="49"/>
    </row>
    <row r="120" spans="4:12" ht="15">
      <c r="D120" s="440"/>
      <c r="E120" s="442"/>
      <c r="F120" s="430"/>
      <c r="G120" s="42" t="s">
        <v>22</v>
      </c>
      <c r="H120" s="165"/>
      <c r="I120" s="165"/>
      <c r="J120" s="165"/>
      <c r="K120" s="166"/>
      <c r="L120" s="166"/>
    </row>
    <row r="121" spans="4:12" ht="15.75" thickBot="1">
      <c r="D121" s="19" t="s">
        <v>25</v>
      </c>
      <c r="E121" s="45"/>
      <c r="F121" s="44"/>
      <c r="G121" s="19"/>
      <c r="H121" s="279"/>
      <c r="I121" s="280"/>
      <c r="J121" s="165"/>
      <c r="K121" s="165"/>
      <c r="L121" s="166"/>
    </row>
    <row r="122" spans="4:12" ht="15.75" thickBot="1">
      <c r="D122" s="142">
        <v>1</v>
      </c>
      <c r="E122" s="40">
        <v>2</v>
      </c>
      <c r="F122" s="39"/>
      <c r="G122" s="8">
        <v>4</v>
      </c>
      <c r="H122" s="167"/>
      <c r="I122" s="167"/>
      <c r="J122" s="165"/>
      <c r="K122" s="165"/>
      <c r="L122" s="166"/>
    </row>
    <row r="123" spans="4:9" ht="16.5" customHeight="1" thickBot="1">
      <c r="D123" s="459" t="s">
        <v>8</v>
      </c>
      <c r="E123" s="460"/>
      <c r="F123" s="114"/>
      <c r="G123" s="43">
        <f>G125+G126+G127+G129+G130+G132</f>
        <v>0</v>
      </c>
      <c r="H123" s="55"/>
      <c r="I123" s="65"/>
    </row>
    <row r="124" spans="4:9" ht="27" customHeight="1" thickBot="1">
      <c r="D124" s="461" t="s">
        <v>20</v>
      </c>
      <c r="E124" s="462"/>
      <c r="F124" s="141"/>
      <c r="G124" s="117"/>
      <c r="H124" s="66"/>
      <c r="I124" s="169"/>
    </row>
    <row r="125" spans="4:9" ht="15">
      <c r="D125" s="116">
        <v>1</v>
      </c>
      <c r="E125" s="141"/>
      <c r="F125" s="141"/>
      <c r="G125" s="118"/>
      <c r="H125" s="56"/>
      <c r="I125" s="171"/>
    </row>
    <row r="126" spans="4:9" ht="15">
      <c r="D126" s="116">
        <v>2</v>
      </c>
      <c r="E126" s="141"/>
      <c r="F126" s="141"/>
      <c r="G126" s="118"/>
      <c r="H126" s="56"/>
      <c r="I126" s="171"/>
    </row>
    <row r="127" spans="4:9" ht="15.75" thickBot="1">
      <c r="D127" s="116">
        <v>3</v>
      </c>
      <c r="E127" s="141"/>
      <c r="F127" s="141"/>
      <c r="G127" s="118"/>
      <c r="H127" s="56"/>
      <c r="I127" s="171"/>
    </row>
    <row r="128" spans="4:9" ht="15.75" thickBot="1">
      <c r="D128" s="463" t="s">
        <v>14</v>
      </c>
      <c r="E128" s="464"/>
      <c r="F128" s="141"/>
      <c r="G128" s="117"/>
      <c r="H128" s="56"/>
      <c r="I128" s="170"/>
    </row>
    <row r="129" spans="4:9" ht="15">
      <c r="D129" s="174" t="s">
        <v>43</v>
      </c>
      <c r="E129" s="141"/>
      <c r="F129" s="141"/>
      <c r="G129" s="118"/>
      <c r="H129" s="56"/>
      <c r="I129" s="170"/>
    </row>
    <row r="130" spans="4:9" ht="15.75" thickBot="1">
      <c r="D130" s="175" t="s">
        <v>27</v>
      </c>
      <c r="E130" s="141"/>
      <c r="F130" s="141"/>
      <c r="G130" s="118"/>
      <c r="H130" s="56"/>
      <c r="I130" s="170"/>
    </row>
    <row r="131" spans="4:9" ht="15.75" thickBot="1">
      <c r="D131" s="463" t="s">
        <v>52</v>
      </c>
      <c r="E131" s="464"/>
      <c r="F131" s="141"/>
      <c r="G131" s="117"/>
      <c r="H131" s="56"/>
      <c r="I131" s="58"/>
    </row>
    <row r="132" spans="4:9" ht="15.75" thickBot="1">
      <c r="D132" s="175" t="s">
        <v>43</v>
      </c>
      <c r="E132" s="141" t="s">
        <v>124</v>
      </c>
      <c r="F132" s="141">
        <v>1671653</v>
      </c>
      <c r="G132" s="118"/>
      <c r="H132" s="56"/>
      <c r="I132" s="171"/>
    </row>
    <row r="133" spans="4:9" ht="16.5" customHeight="1" thickBot="1">
      <c r="D133" s="459" t="s">
        <v>11</v>
      </c>
      <c r="E133" s="443"/>
      <c r="F133" s="92"/>
      <c r="G133" s="43">
        <f>G136+G138+G141+G144+G146+G148</f>
        <v>55339</v>
      </c>
      <c r="I133" s="7"/>
    </row>
    <row r="134" spans="4:9" ht="26.25" customHeight="1" thickBot="1">
      <c r="D134" s="461" t="s">
        <v>20</v>
      </c>
      <c r="E134" s="462"/>
      <c r="F134" s="141"/>
      <c r="G134" s="117"/>
      <c r="I134" s="173"/>
    </row>
    <row r="135" spans="4:9" ht="15">
      <c r="D135" s="465" t="s">
        <v>44</v>
      </c>
      <c r="E135" s="466"/>
      <c r="F135" s="141"/>
      <c r="G135" s="117"/>
      <c r="I135" s="7"/>
    </row>
    <row r="136" spans="4:9" ht="15.75" thickBot="1">
      <c r="D136" s="176">
        <v>1</v>
      </c>
      <c r="E136" s="143"/>
      <c r="F136" s="141"/>
      <c r="G136" s="117"/>
      <c r="I136" s="7"/>
    </row>
    <row r="137" spans="4:9" ht="15">
      <c r="D137" s="467" t="s">
        <v>45</v>
      </c>
      <c r="E137" s="468"/>
      <c r="F137" s="141"/>
      <c r="G137" s="117"/>
      <c r="I137" s="7"/>
    </row>
    <row r="138" spans="4:9" ht="15.75" thickBot="1">
      <c r="D138" s="176">
        <v>1</v>
      </c>
      <c r="E138" s="143"/>
      <c r="F138" s="141"/>
      <c r="G138" s="118"/>
      <c r="I138" s="7"/>
    </row>
    <row r="139" spans="4:9" ht="15">
      <c r="D139" s="465" t="s">
        <v>46</v>
      </c>
      <c r="E139" s="466"/>
      <c r="F139" s="141"/>
      <c r="G139" s="118"/>
      <c r="I139" s="7"/>
    </row>
    <row r="140" spans="4:9" ht="15">
      <c r="D140" s="176">
        <v>1</v>
      </c>
      <c r="E140" s="143" t="s">
        <v>127</v>
      </c>
      <c r="F140" s="141">
        <v>311184</v>
      </c>
      <c r="G140" s="118"/>
      <c r="I140" s="7"/>
    </row>
    <row r="141" spans="4:9" ht="15">
      <c r="D141" s="176">
        <v>2</v>
      </c>
      <c r="E141" s="143" t="s">
        <v>128</v>
      </c>
      <c r="F141" s="141">
        <v>334400</v>
      </c>
      <c r="G141" s="118">
        <v>46859</v>
      </c>
      <c r="I141" s="7"/>
    </row>
    <row r="142" spans="4:9" ht="15.75" thickBot="1">
      <c r="D142" s="469" t="s">
        <v>14</v>
      </c>
      <c r="E142" s="470"/>
      <c r="F142" s="141"/>
      <c r="G142" s="117"/>
      <c r="I142" s="7"/>
    </row>
    <row r="143" spans="4:9" ht="15">
      <c r="D143" s="465" t="s">
        <v>44</v>
      </c>
      <c r="E143" s="466"/>
      <c r="F143" s="141"/>
      <c r="G143" s="117"/>
      <c r="I143" s="7"/>
    </row>
    <row r="144" spans="4:9" ht="15">
      <c r="D144" s="116">
        <v>1</v>
      </c>
      <c r="E144" s="141"/>
      <c r="F144" s="141"/>
      <c r="G144" s="118"/>
      <c r="I144" s="7"/>
    </row>
    <row r="145" spans="4:9" ht="15">
      <c r="D145" s="471" t="s">
        <v>45</v>
      </c>
      <c r="E145" s="472"/>
      <c r="F145" s="141"/>
      <c r="G145" s="117"/>
      <c r="I145" s="7"/>
    </row>
    <row r="146" spans="4:9" ht="15.75" thickBot="1">
      <c r="D146" s="116">
        <v>1</v>
      </c>
      <c r="E146" s="141" t="s">
        <v>129</v>
      </c>
      <c r="F146" s="141"/>
      <c r="G146" s="118">
        <v>8480</v>
      </c>
      <c r="H146" s="6" t="s">
        <v>131</v>
      </c>
      <c r="I146" s="7"/>
    </row>
    <row r="147" spans="4:9" ht="15">
      <c r="D147" s="465" t="s">
        <v>46</v>
      </c>
      <c r="E147" s="466"/>
      <c r="F147" s="141"/>
      <c r="G147" s="117"/>
      <c r="I147" s="7"/>
    </row>
    <row r="148" spans="4:9" ht="15.75" thickBot="1">
      <c r="D148" s="116">
        <v>1</v>
      </c>
      <c r="E148" s="141"/>
      <c r="F148" s="141"/>
      <c r="G148" s="118"/>
      <c r="I148" s="7"/>
    </row>
    <row r="149" spans="4:9" ht="16.5" customHeight="1" thickBot="1">
      <c r="D149" s="459" t="s">
        <v>47</v>
      </c>
      <c r="E149" s="443"/>
      <c r="F149" s="92"/>
      <c r="G149" s="43">
        <f>G152+G153</f>
        <v>0</v>
      </c>
      <c r="I149" s="7"/>
    </row>
    <row r="150" spans="4:9" ht="15.75" thickBot="1">
      <c r="D150" s="463" t="s">
        <v>14</v>
      </c>
      <c r="E150" s="476"/>
      <c r="F150" s="141"/>
      <c r="G150" s="117"/>
      <c r="I150" s="7"/>
    </row>
    <row r="151" spans="4:9" ht="15">
      <c r="D151" s="465" t="s">
        <v>48</v>
      </c>
      <c r="E151" s="466"/>
      <c r="F151" s="141"/>
      <c r="G151" s="117"/>
      <c r="I151" s="7"/>
    </row>
    <row r="152" spans="4:9" ht="15">
      <c r="D152" s="116">
        <v>1</v>
      </c>
      <c r="E152" s="141"/>
      <c r="F152" s="141"/>
      <c r="G152" s="118"/>
      <c r="I152" s="7"/>
    </row>
    <row r="153" spans="4:9" ht="15.75" thickBot="1">
      <c r="D153" s="153">
        <v>2</v>
      </c>
      <c r="E153" s="143"/>
      <c r="F153" s="141"/>
      <c r="G153" s="117"/>
      <c r="I153" s="7"/>
    </row>
    <row r="154" spans="4:9" ht="16.5" thickBot="1">
      <c r="D154" s="145"/>
      <c r="E154" s="146"/>
      <c r="F154" s="147"/>
      <c r="G154" s="144">
        <f>G149+G133+G123</f>
        <v>55339</v>
      </c>
      <c r="I154" s="7"/>
    </row>
    <row r="155" ht="15">
      <c r="I155" s="7"/>
    </row>
    <row r="156" ht="15">
      <c r="I156" s="7"/>
    </row>
    <row r="157" spans="5:12" ht="15.75">
      <c r="E157" s="151"/>
      <c r="F157" s="12"/>
      <c r="G157" s="12"/>
      <c r="H157" s="132"/>
      <c r="I157" s="132"/>
      <c r="J157" s="132"/>
      <c r="K157" s="132"/>
      <c r="L157" s="136"/>
    </row>
    <row r="158" ht="15">
      <c r="I158" s="7"/>
    </row>
    <row r="159" spans="4:15" ht="15.75">
      <c r="D159" s="150"/>
      <c r="E159" s="281"/>
      <c r="F159" s="12"/>
      <c r="G159" s="12"/>
      <c r="H159" s="132"/>
      <c r="I159" s="132"/>
      <c r="J159" s="132"/>
      <c r="K159" s="132"/>
      <c r="L159" s="132"/>
      <c r="M159" s="132"/>
      <c r="N159" s="132"/>
      <c r="O159" s="132"/>
    </row>
    <row r="160" spans="5:15" ht="15.75">
      <c r="E160" s="282"/>
      <c r="F160" s="12"/>
      <c r="G160" s="12"/>
      <c r="H160" s="132"/>
      <c r="I160" s="81"/>
      <c r="J160" s="132"/>
      <c r="K160" s="81"/>
      <c r="L160" s="81"/>
      <c r="M160" s="136"/>
      <c r="N160" s="136"/>
      <c r="O160" s="136"/>
    </row>
    <row r="161" spans="5:15" ht="15.75">
      <c r="E161" s="283"/>
      <c r="F161" s="12"/>
      <c r="G161" s="12"/>
      <c r="H161" s="132"/>
      <c r="I161" s="132"/>
      <c r="J161" s="132"/>
      <c r="K161" s="132"/>
      <c r="L161" s="132"/>
      <c r="M161" s="136"/>
      <c r="N161" s="136"/>
      <c r="O161" s="136"/>
    </row>
    <row r="162" spans="5:15" ht="15.75">
      <c r="E162" s="284"/>
      <c r="F162" s="12"/>
      <c r="G162" s="12"/>
      <c r="H162" s="132"/>
      <c r="I162" s="132"/>
      <c r="J162" s="132"/>
      <c r="K162" s="132"/>
      <c r="L162" s="132"/>
      <c r="M162" s="136"/>
      <c r="N162" s="136"/>
      <c r="O162" s="136"/>
    </row>
    <row r="163" spans="5:16" ht="15.75">
      <c r="E163" s="281"/>
      <c r="F163" s="12"/>
      <c r="G163" s="12"/>
      <c r="H163" s="132"/>
      <c r="I163" s="132"/>
      <c r="J163" s="132"/>
      <c r="K163" s="132"/>
      <c r="L163" s="132"/>
      <c r="M163" s="80"/>
      <c r="N163" s="80"/>
      <c r="O163" s="136"/>
      <c r="P163" s="7"/>
    </row>
    <row r="164" spans="5:14" ht="15.75">
      <c r="E164" s="284"/>
      <c r="F164" s="12"/>
      <c r="G164" s="12"/>
      <c r="H164" s="132"/>
      <c r="I164" s="132"/>
      <c r="J164" s="132"/>
      <c r="K164" s="132"/>
      <c r="L164" s="132"/>
      <c r="M164" s="138"/>
      <c r="N164" s="136"/>
    </row>
    <row r="165" spans="5:14" ht="15">
      <c r="E165" s="80"/>
      <c r="F165" s="80"/>
      <c r="G165" s="80"/>
      <c r="H165" s="80"/>
      <c r="I165" s="136"/>
      <c r="J165" s="155"/>
      <c r="K165" s="155"/>
      <c r="L165" s="39"/>
      <c r="M165" s="136"/>
      <c r="N165" s="136"/>
    </row>
    <row r="166" spans="5:17" ht="15">
      <c r="E166" s="80"/>
      <c r="F166" s="430"/>
      <c r="G166" s="77"/>
      <c r="H166" s="473"/>
      <c r="I166" s="473"/>
      <c r="J166" s="473"/>
      <c r="K166" s="473"/>
      <c r="L166" s="473"/>
      <c r="M166" s="473"/>
      <c r="N166" s="136"/>
      <c r="O166" s="136"/>
      <c r="P166" s="136"/>
      <c r="Q166" s="136"/>
    </row>
    <row r="167" spans="5:17" ht="15">
      <c r="E167" s="80"/>
      <c r="F167" s="430"/>
      <c r="G167" s="77"/>
      <c r="H167" s="137"/>
      <c r="I167" s="137"/>
      <c r="J167" s="474"/>
      <c r="K167" s="474"/>
      <c r="L167" s="474"/>
      <c r="M167" s="474"/>
      <c r="N167" s="136"/>
      <c r="O167" s="136"/>
      <c r="P167" s="136"/>
      <c r="Q167" s="136"/>
    </row>
    <row r="168" spans="5:17" ht="15">
      <c r="E168" s="80"/>
      <c r="F168" s="77"/>
      <c r="G168" s="77"/>
      <c r="H168" s="39"/>
      <c r="I168" s="39"/>
      <c r="J168" s="155"/>
      <c r="K168" s="155"/>
      <c r="L168" s="154"/>
      <c r="M168" s="149"/>
      <c r="N168" s="136"/>
      <c r="O168" s="136"/>
      <c r="P168" s="136"/>
      <c r="Q168" s="136"/>
    </row>
    <row r="169" spans="5:17" ht="15.75">
      <c r="E169" s="80"/>
      <c r="F169" s="80"/>
      <c r="G169" s="80"/>
      <c r="H169" s="80"/>
      <c r="I169" s="136"/>
      <c r="J169" s="161"/>
      <c r="K169" s="161"/>
      <c r="L169" s="136"/>
      <c r="M169" s="136"/>
      <c r="N169" s="136"/>
      <c r="O169" s="136"/>
      <c r="P169" s="136"/>
      <c r="Q169" s="136"/>
    </row>
    <row r="170" spans="5:17" ht="15.75">
      <c r="E170" s="150"/>
      <c r="F170" s="12"/>
      <c r="G170" s="12"/>
      <c r="H170" s="132"/>
      <c r="I170" s="132"/>
      <c r="J170" s="132"/>
      <c r="K170" s="132"/>
      <c r="L170" s="136"/>
      <c r="M170" s="136"/>
      <c r="N170" s="136"/>
      <c r="O170" s="136"/>
      <c r="P170" s="136"/>
      <c r="Q170" s="136"/>
    </row>
    <row r="171" spans="5:17" ht="15">
      <c r="E171" s="80"/>
      <c r="F171" s="80"/>
      <c r="G171" s="80"/>
      <c r="H171" s="80"/>
      <c r="I171" s="136"/>
      <c r="J171" s="80"/>
      <c r="K171" s="80"/>
      <c r="L171" s="136"/>
      <c r="M171" s="136"/>
      <c r="N171" s="136"/>
      <c r="O171" s="136"/>
      <c r="P171" s="136"/>
      <c r="Q171" s="136"/>
    </row>
    <row r="172" spans="5:17" ht="15.75">
      <c r="E172" s="151"/>
      <c r="F172" s="12"/>
      <c r="G172" s="12"/>
      <c r="H172" s="132"/>
      <c r="I172" s="132"/>
      <c r="J172" s="132"/>
      <c r="K172" s="132"/>
      <c r="L172" s="136"/>
      <c r="M172" s="136"/>
      <c r="N172" s="136"/>
      <c r="O172" s="136"/>
      <c r="P172" s="136"/>
      <c r="Q172" s="136"/>
    </row>
    <row r="173" spans="5:17" ht="15.75">
      <c r="E173" s="151"/>
      <c r="F173" s="12"/>
      <c r="G173" s="12"/>
      <c r="H173" s="132"/>
      <c r="I173" s="132"/>
      <c r="J173" s="132"/>
      <c r="K173" s="132"/>
      <c r="L173" s="136"/>
      <c r="M173" s="136"/>
      <c r="N173" s="136"/>
      <c r="O173" s="136"/>
      <c r="P173" s="136"/>
      <c r="Q173" s="136"/>
    </row>
    <row r="174" spans="5:17" ht="15">
      <c r="E174" s="80"/>
      <c r="F174" s="80"/>
      <c r="G174" s="80"/>
      <c r="H174" s="80"/>
      <c r="I174" s="136"/>
      <c r="J174" s="80"/>
      <c r="K174" s="80"/>
      <c r="L174" s="136"/>
      <c r="M174" s="136"/>
      <c r="N174" s="136"/>
      <c r="O174" s="136"/>
      <c r="P174" s="136"/>
      <c r="Q174" s="136"/>
    </row>
    <row r="175" spans="2:18" ht="15.75">
      <c r="B175" s="130"/>
      <c r="C175" s="130"/>
      <c r="D175" s="475"/>
      <c r="E175" s="475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6"/>
      <c r="Q175" s="136"/>
      <c r="R175" s="2"/>
    </row>
    <row r="176" spans="2:18" ht="15.75">
      <c r="B176" s="130"/>
      <c r="C176" s="130"/>
      <c r="D176" s="131"/>
      <c r="E176" s="162"/>
      <c r="F176" s="12"/>
      <c r="G176" s="12"/>
      <c r="H176" s="132"/>
      <c r="I176" s="132"/>
      <c r="J176" s="163"/>
      <c r="K176" s="132"/>
      <c r="L176" s="132"/>
      <c r="M176" s="132"/>
      <c r="N176" s="132"/>
      <c r="O176" s="132"/>
      <c r="P176" s="136"/>
      <c r="Q176" s="136"/>
      <c r="R176" s="2"/>
    </row>
    <row r="177" spans="2:18" ht="15">
      <c r="B177" s="130"/>
      <c r="C177" s="130"/>
      <c r="D177" s="80"/>
      <c r="E177" s="80"/>
      <c r="F177" s="80"/>
      <c r="G177" s="80"/>
      <c r="H177" s="80"/>
      <c r="I177" s="136"/>
      <c r="J177" s="80"/>
      <c r="K177" s="80"/>
      <c r="L177" s="136"/>
      <c r="M177" s="136"/>
      <c r="N177" s="136"/>
      <c r="O177" s="136"/>
      <c r="P177" s="136"/>
      <c r="Q177" s="136"/>
      <c r="R177" s="2"/>
    </row>
    <row r="178" spans="2:18" ht="15">
      <c r="B178" s="130"/>
      <c r="C178" s="130"/>
      <c r="D178" s="80"/>
      <c r="E178" s="80"/>
      <c r="F178" s="80"/>
      <c r="G178" s="80"/>
      <c r="H178" s="80"/>
      <c r="I178" s="136"/>
      <c r="J178" s="148"/>
      <c r="K178" s="80"/>
      <c r="L178" s="136"/>
      <c r="M178" s="136"/>
      <c r="N178" s="136"/>
      <c r="O178" s="136"/>
      <c r="P178" s="136"/>
      <c r="Q178" s="136"/>
      <c r="R178" s="2"/>
    </row>
    <row r="179" spans="2:18" ht="15">
      <c r="B179" s="130"/>
      <c r="C179" s="130"/>
      <c r="D179" s="80"/>
      <c r="E179" s="80"/>
      <c r="F179" s="80"/>
      <c r="G179" s="80"/>
      <c r="H179" s="80"/>
      <c r="I179" s="136"/>
      <c r="J179" s="80"/>
      <c r="K179" s="80"/>
      <c r="L179" s="136"/>
      <c r="M179" s="136"/>
      <c r="N179" s="136"/>
      <c r="O179" s="136"/>
      <c r="P179" s="136"/>
      <c r="Q179" s="136"/>
      <c r="R179" s="2"/>
    </row>
    <row r="180" spans="5:17" ht="15">
      <c r="E180" s="80"/>
      <c r="F180" s="80"/>
      <c r="G180" s="80"/>
      <c r="H180" s="80"/>
      <c r="I180" s="136"/>
      <c r="J180" s="80"/>
      <c r="K180" s="80"/>
      <c r="L180" s="136"/>
      <c r="M180" s="136"/>
      <c r="N180" s="136"/>
      <c r="O180" s="136"/>
      <c r="P180" s="136"/>
      <c r="Q180" s="136"/>
    </row>
    <row r="181" spans="5:17" ht="15">
      <c r="E181" s="80"/>
      <c r="F181" s="80"/>
      <c r="G181" s="80"/>
      <c r="H181" s="80"/>
      <c r="I181" s="136"/>
      <c r="J181" s="80"/>
      <c r="K181" s="80"/>
      <c r="L181" s="136"/>
      <c r="M181" s="136"/>
      <c r="N181" s="136"/>
      <c r="O181" s="136"/>
      <c r="P181" s="136"/>
      <c r="Q181" s="136"/>
    </row>
    <row r="182" spans="5:17" ht="15">
      <c r="E182" s="80"/>
      <c r="F182" s="80"/>
      <c r="G182" s="80"/>
      <c r="H182" s="80"/>
      <c r="I182" s="136"/>
      <c r="J182" s="80"/>
      <c r="K182" s="80"/>
      <c r="L182" s="136"/>
      <c r="M182" s="136"/>
      <c r="N182" s="136"/>
      <c r="O182" s="136"/>
      <c r="P182" s="136"/>
      <c r="Q182" s="136"/>
    </row>
    <row r="183" spans="5:17" ht="15">
      <c r="E183" s="80"/>
      <c r="F183" s="80"/>
      <c r="G183" s="80"/>
      <c r="H183" s="80"/>
      <c r="I183" s="136"/>
      <c r="J183" s="80"/>
      <c r="K183" s="80"/>
      <c r="L183" s="136"/>
      <c r="M183" s="136"/>
      <c r="N183" s="136"/>
      <c r="O183" s="136"/>
      <c r="P183" s="136"/>
      <c r="Q183" s="136"/>
    </row>
    <row r="184" spans="5:17" ht="15">
      <c r="E184" s="80"/>
      <c r="F184" s="80"/>
      <c r="G184" s="80"/>
      <c r="H184" s="80"/>
      <c r="I184" s="136"/>
      <c r="J184" s="80"/>
      <c r="K184" s="80"/>
      <c r="L184" s="136"/>
      <c r="M184" s="136"/>
      <c r="N184" s="136"/>
      <c r="O184" s="136"/>
      <c r="P184" s="136"/>
      <c r="Q184" s="136"/>
    </row>
    <row r="185" spans="5:17" ht="15">
      <c r="E185" s="80"/>
      <c r="F185" s="80"/>
      <c r="G185" s="80"/>
      <c r="H185" s="80"/>
      <c r="I185" s="136"/>
      <c r="J185" s="80"/>
      <c r="K185" s="80"/>
      <c r="L185" s="136"/>
      <c r="M185" s="136"/>
      <c r="N185" s="136"/>
      <c r="O185" s="136"/>
      <c r="P185" s="136"/>
      <c r="Q185" s="136"/>
    </row>
    <row r="186" spans="5:17" ht="15">
      <c r="E186" s="80"/>
      <c r="F186" s="80"/>
      <c r="G186" s="80"/>
      <c r="H186" s="80"/>
      <c r="I186" s="136"/>
      <c r="J186" s="80"/>
      <c r="K186" s="80"/>
      <c r="L186" s="136"/>
      <c r="M186" s="136"/>
      <c r="N186" s="136"/>
      <c r="O186" s="136"/>
      <c r="P186" s="136"/>
      <c r="Q186" s="136"/>
    </row>
    <row r="187" spans="5:17" ht="15">
      <c r="E187" s="80"/>
      <c r="F187" s="80"/>
      <c r="G187" s="80"/>
      <c r="H187" s="80"/>
      <c r="I187" s="136"/>
      <c r="J187" s="80"/>
      <c r="K187" s="80"/>
      <c r="L187" s="136"/>
      <c r="M187" s="136"/>
      <c r="N187" s="136"/>
      <c r="O187" s="136"/>
      <c r="P187" s="136"/>
      <c r="Q187" s="136"/>
    </row>
    <row r="188" spans="5:17" ht="15">
      <c r="E188" s="80"/>
      <c r="F188" s="80"/>
      <c r="G188" s="80"/>
      <c r="H188" s="80"/>
      <c r="I188" s="136"/>
      <c r="J188" s="80"/>
      <c r="K188" s="80"/>
      <c r="L188" s="136"/>
      <c r="M188" s="136"/>
      <c r="N188" s="136"/>
      <c r="O188" s="136"/>
      <c r="P188" s="136"/>
      <c r="Q188" s="136"/>
    </row>
    <row r="189" spans="5:17" ht="15">
      <c r="E189" s="80"/>
      <c r="F189" s="80"/>
      <c r="G189" s="80"/>
      <c r="H189" s="80"/>
      <c r="I189" s="136"/>
      <c r="J189" s="80"/>
      <c r="K189" s="80"/>
      <c r="L189" s="136"/>
      <c r="M189" s="136"/>
      <c r="N189" s="136"/>
      <c r="O189" s="136"/>
      <c r="P189" s="136"/>
      <c r="Q189" s="136"/>
    </row>
    <row r="190" spans="5:17" ht="15">
      <c r="E190" s="80"/>
      <c r="F190" s="80"/>
      <c r="G190" s="80"/>
      <c r="H190" s="80"/>
      <c r="I190" s="136"/>
      <c r="J190" s="80"/>
      <c r="K190" s="80"/>
      <c r="L190" s="136"/>
      <c r="M190" s="136"/>
      <c r="N190" s="136"/>
      <c r="O190" s="136"/>
      <c r="P190" s="136"/>
      <c r="Q190" s="136"/>
    </row>
    <row r="191" ht="15">
      <c r="I191" s="7"/>
    </row>
    <row r="192" ht="15">
      <c r="I192" s="7"/>
    </row>
    <row r="193" ht="15">
      <c r="I193" s="7"/>
    </row>
    <row r="194" ht="15">
      <c r="I194" s="7"/>
    </row>
    <row r="195" ht="15">
      <c r="I195" s="7"/>
    </row>
    <row r="196" ht="15">
      <c r="I196" s="7"/>
    </row>
    <row r="197" ht="15">
      <c r="I197" s="7"/>
    </row>
    <row r="198" ht="15">
      <c r="I198" s="7"/>
    </row>
    <row r="199" ht="15">
      <c r="I199" s="7"/>
    </row>
    <row r="200" ht="15">
      <c r="I200" s="7"/>
    </row>
    <row r="201" ht="15">
      <c r="I201" s="7"/>
    </row>
    <row r="202" ht="15">
      <c r="I202" s="7"/>
    </row>
    <row r="203" ht="15">
      <c r="I203" s="7"/>
    </row>
    <row r="204" ht="15">
      <c r="I204" s="7"/>
    </row>
    <row r="205" ht="15">
      <c r="I205" s="7"/>
    </row>
    <row r="206" ht="15">
      <c r="I206" s="7"/>
    </row>
    <row r="207" ht="15">
      <c r="I207" s="7"/>
    </row>
    <row r="208" ht="15">
      <c r="I208" s="7"/>
    </row>
    <row r="209" ht="15">
      <c r="I209" s="7"/>
    </row>
    <row r="210" ht="15">
      <c r="I210" s="7"/>
    </row>
    <row r="211" ht="15">
      <c r="I211" s="7"/>
    </row>
    <row r="212" ht="15">
      <c r="I212" s="7"/>
    </row>
    <row r="213" ht="15">
      <c r="I213" s="7"/>
    </row>
    <row r="214" ht="15">
      <c r="I214" s="7"/>
    </row>
  </sheetData>
  <sheetProtection/>
  <mergeCells count="68">
    <mergeCell ref="D2:M2"/>
    <mergeCell ref="D3:M3"/>
    <mergeCell ref="B5:B7"/>
    <mergeCell ref="C5:C7"/>
    <mergeCell ref="D5:D6"/>
    <mergeCell ref="E5:E6"/>
    <mergeCell ref="F5:F6"/>
    <mergeCell ref="H5:M5"/>
    <mergeCell ref="J6:M6"/>
    <mergeCell ref="D27:E27"/>
    <mergeCell ref="D29:E29"/>
    <mergeCell ref="D36:E36"/>
    <mergeCell ref="D38:E38"/>
    <mergeCell ref="D9:E9"/>
    <mergeCell ref="D10:E10"/>
    <mergeCell ref="D19:E19"/>
    <mergeCell ref="D24:E24"/>
    <mergeCell ref="D53:E53"/>
    <mergeCell ref="D57:E57"/>
    <mergeCell ref="D58:E58"/>
    <mergeCell ref="D60:E60"/>
    <mergeCell ref="D47:E47"/>
    <mergeCell ref="D48:E48"/>
    <mergeCell ref="D49:E49"/>
    <mergeCell ref="D51:E51"/>
    <mergeCell ref="D73:E73"/>
    <mergeCell ref="D74:E74"/>
    <mergeCell ref="D76:E76"/>
    <mergeCell ref="D78:E78"/>
    <mergeCell ref="D64:E64"/>
    <mergeCell ref="D66:E66"/>
    <mergeCell ref="D67:E67"/>
    <mergeCell ref="D71:E71"/>
    <mergeCell ref="D95:E95"/>
    <mergeCell ref="D99:E99"/>
    <mergeCell ref="D102:E102"/>
    <mergeCell ref="D103:E103"/>
    <mergeCell ref="D79:E79"/>
    <mergeCell ref="D90:E90"/>
    <mergeCell ref="D91:E91"/>
    <mergeCell ref="D92:E92"/>
    <mergeCell ref="F119:F120"/>
    <mergeCell ref="D123:E123"/>
    <mergeCell ref="D104:E104"/>
    <mergeCell ref="D106:E106"/>
    <mergeCell ref="D109:E109"/>
    <mergeCell ref="D110:E110"/>
    <mergeCell ref="D124:E124"/>
    <mergeCell ref="D128:E128"/>
    <mergeCell ref="D131:E131"/>
    <mergeCell ref="D133:E133"/>
    <mergeCell ref="D119:D120"/>
    <mergeCell ref="E119:E120"/>
    <mergeCell ref="D142:E142"/>
    <mergeCell ref="D143:E143"/>
    <mergeCell ref="D145:E145"/>
    <mergeCell ref="D147:E147"/>
    <mergeCell ref="D134:E134"/>
    <mergeCell ref="D135:E135"/>
    <mergeCell ref="D137:E137"/>
    <mergeCell ref="D139:E139"/>
    <mergeCell ref="H166:M166"/>
    <mergeCell ref="J167:M167"/>
    <mergeCell ref="D175:E175"/>
    <mergeCell ref="D149:E149"/>
    <mergeCell ref="D150:E150"/>
    <mergeCell ref="D151:E151"/>
    <mergeCell ref="F166:F16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13"/>
  <sheetViews>
    <sheetView tabSelected="1" zoomScale="75" zoomScaleNormal="75" zoomScalePageLayoutView="0" workbookViewId="0" topLeftCell="A1">
      <selection activeCell="R7" sqref="R7"/>
    </sheetView>
  </sheetViews>
  <sheetFormatPr defaultColWidth="9.140625" defaultRowHeight="12.75"/>
  <cols>
    <col min="1" max="1" width="4.00390625" style="127" customWidth="1"/>
    <col min="2" max="2" width="7.00390625" style="302" customWidth="1"/>
    <col min="3" max="3" width="7.28125" style="302" customWidth="1"/>
    <col min="4" max="4" width="5.00390625" style="358" customWidth="1"/>
    <col min="5" max="5" width="51.28125" style="358" customWidth="1"/>
    <col min="6" max="7" width="13.00390625" style="358" customWidth="1"/>
    <col min="8" max="8" width="12.8515625" style="358" customWidth="1"/>
    <col min="9" max="9" width="10.8515625" style="358" customWidth="1"/>
    <col min="10" max="11" width="12.7109375" style="358" customWidth="1"/>
    <col min="12" max="12" width="11.140625" style="7" customWidth="1"/>
    <col min="13" max="13" width="10.7109375" style="7" customWidth="1"/>
    <col min="14" max="14" width="11.7109375" style="7" customWidth="1"/>
    <col min="15" max="15" width="11.57421875" style="7" customWidth="1"/>
    <col min="16" max="17" width="9.140625" style="7" customWidth="1"/>
    <col min="18" max="18" width="9.421875" style="7" bestFit="1" customWidth="1"/>
    <col min="19" max="28" width="9.140625" style="7" customWidth="1"/>
    <col min="29" max="16384" width="9.140625" style="1" customWidth="1"/>
  </cols>
  <sheetData>
    <row r="1" spans="4:14" ht="15.75">
      <c r="D1" s="7"/>
      <c r="E1" s="76" t="s">
        <v>0</v>
      </c>
      <c r="F1" s="127"/>
      <c r="G1" s="127"/>
      <c r="H1" s="128"/>
      <c r="I1" s="128"/>
      <c r="J1" s="128"/>
      <c r="K1" s="128"/>
      <c r="L1" s="129"/>
      <c r="M1" s="127"/>
      <c r="N1" s="303"/>
    </row>
    <row r="2" spans="2:13" ht="18">
      <c r="B2" s="7"/>
      <c r="C2" s="304"/>
      <c r="D2" s="427" t="s">
        <v>59</v>
      </c>
      <c r="E2" s="427"/>
      <c r="F2" s="427"/>
      <c r="G2" s="427"/>
      <c r="H2" s="427"/>
      <c r="I2" s="427"/>
      <c r="J2" s="427"/>
      <c r="K2" s="427"/>
      <c r="L2" s="427"/>
      <c r="M2" s="427"/>
    </row>
    <row r="3" spans="4:15" ht="15.75">
      <c r="D3" s="428" t="s">
        <v>215</v>
      </c>
      <c r="E3" s="428"/>
      <c r="F3" s="428"/>
      <c r="G3" s="428"/>
      <c r="H3" s="428"/>
      <c r="I3" s="428"/>
      <c r="J3" s="428"/>
      <c r="K3" s="428"/>
      <c r="L3" s="428"/>
      <c r="M3" s="428"/>
      <c r="N3" s="492" t="s">
        <v>214</v>
      </c>
      <c r="O3" s="492"/>
    </row>
    <row r="4" spans="4:13" ht="6.75" customHeight="1" thickBot="1"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2:15" ht="16.5" thickBot="1">
      <c r="B5" s="477" t="s">
        <v>158</v>
      </c>
      <c r="C5" s="477" t="s">
        <v>33</v>
      </c>
      <c r="D5" s="510" t="s">
        <v>5</v>
      </c>
      <c r="E5" s="480" t="s">
        <v>7</v>
      </c>
      <c r="F5" s="482" t="s">
        <v>1</v>
      </c>
      <c r="G5" s="374"/>
      <c r="H5" s="521" t="s">
        <v>12</v>
      </c>
      <c r="I5" s="522"/>
      <c r="J5" s="522"/>
      <c r="K5" s="522"/>
      <c r="L5" s="522"/>
      <c r="M5" s="522"/>
      <c r="N5" s="523"/>
      <c r="O5" s="524"/>
    </row>
    <row r="6" spans="2:16" ht="16.5" thickBot="1">
      <c r="B6" s="478"/>
      <c r="C6" s="478"/>
      <c r="D6" s="511"/>
      <c r="E6" s="481"/>
      <c r="F6" s="483"/>
      <c r="G6" s="375" t="s">
        <v>22</v>
      </c>
      <c r="H6" s="506" t="s">
        <v>203</v>
      </c>
      <c r="I6" s="507"/>
      <c r="J6" s="484" t="s">
        <v>159</v>
      </c>
      <c r="K6" s="485"/>
      <c r="L6" s="485"/>
      <c r="M6" s="486"/>
      <c r="N6" s="506" t="s">
        <v>41</v>
      </c>
      <c r="O6" s="507"/>
      <c r="P6" s="305"/>
    </row>
    <row r="7" spans="2:16" ht="27.75" customHeight="1" thickBot="1">
      <c r="B7" s="479"/>
      <c r="C7" s="479"/>
      <c r="D7" s="512"/>
      <c r="E7" s="377"/>
      <c r="F7" s="378"/>
      <c r="G7" s="379"/>
      <c r="H7" s="508"/>
      <c r="I7" s="509"/>
      <c r="J7" s="517" t="s">
        <v>160</v>
      </c>
      <c r="K7" s="518"/>
      <c r="L7" s="519" t="s">
        <v>161</v>
      </c>
      <c r="M7" s="520"/>
      <c r="N7" s="508"/>
      <c r="O7" s="509"/>
      <c r="P7" s="305"/>
    </row>
    <row r="8" spans="2:15" ht="15" customHeight="1" thickBot="1">
      <c r="B8" s="376"/>
      <c r="C8" s="376"/>
      <c r="D8" s="380"/>
      <c r="E8" s="377"/>
      <c r="F8" s="381" t="s">
        <v>162</v>
      </c>
      <c r="G8" s="382" t="s">
        <v>24</v>
      </c>
      <c r="H8" s="381" t="s">
        <v>162</v>
      </c>
      <c r="I8" s="382" t="s">
        <v>24</v>
      </c>
      <c r="J8" s="381" t="s">
        <v>162</v>
      </c>
      <c r="K8" s="382" t="s">
        <v>24</v>
      </c>
      <c r="L8" s="383" t="s">
        <v>162</v>
      </c>
      <c r="M8" s="384" t="s">
        <v>24</v>
      </c>
      <c r="N8" s="383" t="s">
        <v>162</v>
      </c>
      <c r="O8" s="384" t="s">
        <v>24</v>
      </c>
    </row>
    <row r="9" spans="2:15" ht="17.25" customHeight="1" thickBot="1">
      <c r="B9" s="385">
        <v>1</v>
      </c>
      <c r="C9" s="382">
        <v>2</v>
      </c>
      <c r="D9" s="386">
        <v>3</v>
      </c>
      <c r="E9" s="382">
        <v>4</v>
      </c>
      <c r="F9" s="387">
        <v>5</v>
      </c>
      <c r="G9" s="387">
        <v>6</v>
      </c>
      <c r="H9" s="388">
        <v>7</v>
      </c>
      <c r="I9" s="388">
        <v>8</v>
      </c>
      <c r="J9" s="378">
        <v>9</v>
      </c>
      <c r="K9" s="378">
        <v>10</v>
      </c>
      <c r="L9" s="382">
        <v>11</v>
      </c>
      <c r="M9" s="382">
        <v>12</v>
      </c>
      <c r="N9" s="382">
        <v>13</v>
      </c>
      <c r="O9" s="382">
        <v>14</v>
      </c>
    </row>
    <row r="10" spans="2:15" ht="31.5" customHeight="1" thickBot="1">
      <c r="B10" s="112"/>
      <c r="C10" s="292"/>
      <c r="D10" s="487" t="s">
        <v>8</v>
      </c>
      <c r="E10" s="488"/>
      <c r="F10" s="25">
        <f>H10+J10+L10+N10</f>
        <v>3569523</v>
      </c>
      <c r="G10" s="25">
        <f>I10+K10+M10+O10</f>
        <v>1800531</v>
      </c>
      <c r="H10" s="25">
        <f aca="true" t="shared" si="0" ref="H10:O10">H11+H15+H23+H25+H54+H61+H21</f>
        <v>2410121</v>
      </c>
      <c r="I10" s="25">
        <f t="shared" si="0"/>
        <v>766804</v>
      </c>
      <c r="J10" s="25">
        <f t="shared" si="0"/>
        <v>989755</v>
      </c>
      <c r="K10" s="25">
        <f t="shared" si="0"/>
        <v>989680</v>
      </c>
      <c r="L10" s="25">
        <f t="shared" si="0"/>
        <v>169647</v>
      </c>
      <c r="M10" s="25">
        <f t="shared" si="0"/>
        <v>44047</v>
      </c>
      <c r="N10" s="25">
        <f t="shared" si="0"/>
        <v>0</v>
      </c>
      <c r="O10" s="78">
        <f t="shared" si="0"/>
        <v>0</v>
      </c>
    </row>
    <row r="11" spans="1:15" ht="20.25" customHeight="1">
      <c r="A11" s="306"/>
      <c r="B11" s="307"/>
      <c r="C11" s="308"/>
      <c r="D11" s="489" t="s">
        <v>9</v>
      </c>
      <c r="E11" s="490"/>
      <c r="F11" s="11">
        <f aca="true" t="shared" si="1" ref="F11:G24">H11+J11+L11+N11</f>
        <v>57725</v>
      </c>
      <c r="G11" s="11">
        <f>I11+K11+M11+O11</f>
        <v>37830</v>
      </c>
      <c r="H11" s="83">
        <f aca="true" t="shared" si="2" ref="H11:O11">SUM(H12:H14)</f>
        <v>19821</v>
      </c>
      <c r="I11" s="83">
        <f t="shared" si="2"/>
        <v>0</v>
      </c>
      <c r="J11" s="83">
        <f t="shared" si="2"/>
        <v>12500</v>
      </c>
      <c r="K11" s="83">
        <f t="shared" si="2"/>
        <v>12426</v>
      </c>
      <c r="L11" s="83">
        <f t="shared" si="2"/>
        <v>25404</v>
      </c>
      <c r="M11" s="83">
        <f t="shared" si="2"/>
        <v>25404</v>
      </c>
      <c r="N11" s="83">
        <f t="shared" si="2"/>
        <v>0</v>
      </c>
      <c r="O11" s="190">
        <f t="shared" si="2"/>
        <v>0</v>
      </c>
    </row>
    <row r="12" spans="1:28" s="2" customFormat="1" ht="15.75">
      <c r="A12" s="306"/>
      <c r="B12" s="123">
        <v>2122</v>
      </c>
      <c r="C12" s="71" t="s">
        <v>34</v>
      </c>
      <c r="D12" s="309">
        <v>1</v>
      </c>
      <c r="E12" s="57" t="s">
        <v>163</v>
      </c>
      <c r="F12" s="11">
        <f t="shared" si="1"/>
        <v>32321</v>
      </c>
      <c r="G12" s="11">
        <f t="shared" si="1"/>
        <v>12426</v>
      </c>
      <c r="H12" s="3">
        <v>19821</v>
      </c>
      <c r="I12" s="3"/>
      <c r="J12" s="3">
        <v>12500</v>
      </c>
      <c r="K12" s="3">
        <v>12426</v>
      </c>
      <c r="L12" s="3"/>
      <c r="M12" s="3"/>
      <c r="N12" s="3"/>
      <c r="O12" s="52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</row>
    <row r="13" spans="1:28" s="2" customFormat="1" ht="15.75">
      <c r="A13" s="306"/>
      <c r="B13" s="123">
        <v>2122</v>
      </c>
      <c r="C13" s="71" t="s">
        <v>34</v>
      </c>
      <c r="D13" s="309">
        <v>2</v>
      </c>
      <c r="E13" s="57" t="s">
        <v>164</v>
      </c>
      <c r="F13" s="11">
        <f t="shared" si="1"/>
        <v>4927</v>
      </c>
      <c r="G13" s="11">
        <f t="shared" si="1"/>
        <v>4927</v>
      </c>
      <c r="H13" s="3">
        <v>0</v>
      </c>
      <c r="I13" s="3"/>
      <c r="J13" s="3"/>
      <c r="K13" s="3"/>
      <c r="L13" s="3">
        <v>4927</v>
      </c>
      <c r="M13" s="3">
        <v>4927</v>
      </c>
      <c r="N13" s="3"/>
      <c r="O13" s="52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31" s="2" customFormat="1" ht="16.5" thickBot="1">
      <c r="A14" s="306"/>
      <c r="B14" s="260">
        <v>2122</v>
      </c>
      <c r="C14" s="261" t="s">
        <v>34</v>
      </c>
      <c r="D14" s="310">
        <v>3</v>
      </c>
      <c r="E14" s="311" t="s">
        <v>165</v>
      </c>
      <c r="F14" s="101">
        <f t="shared" si="1"/>
        <v>20477</v>
      </c>
      <c r="G14" s="101">
        <f t="shared" si="1"/>
        <v>20477</v>
      </c>
      <c r="H14" s="102"/>
      <c r="I14" s="102"/>
      <c r="J14" s="102"/>
      <c r="K14" s="102"/>
      <c r="L14" s="102">
        <v>20477</v>
      </c>
      <c r="M14" s="102">
        <v>20477</v>
      </c>
      <c r="N14" s="102"/>
      <c r="O14" s="104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"/>
      <c r="AD14" s="1"/>
      <c r="AE14" s="1"/>
    </row>
    <row r="15" spans="1:15" ht="16.5" thickBot="1">
      <c r="A15" s="306"/>
      <c r="B15" s="112"/>
      <c r="C15" s="292"/>
      <c r="D15" s="419" t="s">
        <v>10</v>
      </c>
      <c r="E15" s="447"/>
      <c r="F15" s="25">
        <f t="shared" si="1"/>
        <v>619810</v>
      </c>
      <c r="G15" s="25">
        <f t="shared" si="1"/>
        <v>375934</v>
      </c>
      <c r="H15" s="25">
        <f>SUM(H16:H20)</f>
        <v>370000</v>
      </c>
      <c r="I15" s="25">
        <f>SUM(I16:I20)</f>
        <v>126124</v>
      </c>
      <c r="J15" s="25">
        <f aca="true" t="shared" si="3" ref="J15:O15">SUM(J16:J20)</f>
        <v>249810</v>
      </c>
      <c r="K15" s="25">
        <f t="shared" si="3"/>
        <v>249810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78">
        <f t="shared" si="3"/>
        <v>0</v>
      </c>
    </row>
    <row r="16" spans="1:15" ht="30">
      <c r="A16" s="306"/>
      <c r="B16" s="260">
        <v>1322</v>
      </c>
      <c r="C16" s="200" t="s">
        <v>34</v>
      </c>
      <c r="D16" s="312">
        <v>1</v>
      </c>
      <c r="E16" s="313" t="s">
        <v>49</v>
      </c>
      <c r="F16" s="89">
        <f t="shared" si="1"/>
        <v>15000</v>
      </c>
      <c r="G16" s="89">
        <f t="shared" si="1"/>
        <v>0</v>
      </c>
      <c r="H16" s="10">
        <v>15000</v>
      </c>
      <c r="I16" s="10"/>
      <c r="J16" s="16"/>
      <c r="K16" s="10"/>
      <c r="L16" s="10"/>
      <c r="M16" s="10"/>
      <c r="N16" s="10"/>
      <c r="O16" s="28"/>
    </row>
    <row r="17" spans="1:15" ht="30">
      <c r="A17" s="306"/>
      <c r="B17" s="203">
        <v>1322</v>
      </c>
      <c r="C17" s="71" t="s">
        <v>34</v>
      </c>
      <c r="D17" s="309">
        <v>2</v>
      </c>
      <c r="E17" s="60" t="s">
        <v>133</v>
      </c>
      <c r="F17" s="11">
        <f t="shared" si="1"/>
        <v>5000</v>
      </c>
      <c r="G17" s="11">
        <f t="shared" si="1"/>
        <v>0</v>
      </c>
      <c r="H17" s="10">
        <v>5000</v>
      </c>
      <c r="I17" s="16"/>
      <c r="J17" s="16"/>
      <c r="K17" s="3"/>
      <c r="L17" s="3"/>
      <c r="M17" s="3"/>
      <c r="N17" s="3"/>
      <c r="O17" s="52"/>
    </row>
    <row r="18" spans="1:15" ht="30">
      <c r="A18" s="306"/>
      <c r="B18" s="203">
        <v>1322</v>
      </c>
      <c r="C18" s="71" t="s">
        <v>34</v>
      </c>
      <c r="D18" s="309">
        <v>3</v>
      </c>
      <c r="E18" s="60" t="s">
        <v>61</v>
      </c>
      <c r="F18" s="11">
        <f t="shared" si="1"/>
        <v>0</v>
      </c>
      <c r="G18" s="11">
        <f t="shared" si="1"/>
        <v>0</v>
      </c>
      <c r="H18" s="3"/>
      <c r="I18" s="3"/>
      <c r="J18" s="3"/>
      <c r="K18" s="3"/>
      <c r="L18" s="3"/>
      <c r="M18" s="3"/>
      <c r="N18" s="3"/>
      <c r="O18" s="52"/>
    </row>
    <row r="19" spans="1:15" ht="30">
      <c r="A19" s="306"/>
      <c r="B19" s="203">
        <v>1322</v>
      </c>
      <c r="C19" s="204" t="s">
        <v>34</v>
      </c>
      <c r="D19" s="314">
        <v>4</v>
      </c>
      <c r="E19" s="60" t="s">
        <v>166</v>
      </c>
      <c r="F19" s="11">
        <f>H19+J19+L19+N19</f>
        <v>249810</v>
      </c>
      <c r="G19" s="11">
        <f>I19+K19+M19+O19</f>
        <v>249810</v>
      </c>
      <c r="H19" s="3"/>
      <c r="I19" s="3"/>
      <c r="J19" s="3">
        <v>249810</v>
      </c>
      <c r="K19" s="3">
        <v>249810</v>
      </c>
      <c r="L19" s="3"/>
      <c r="M19" s="3"/>
      <c r="N19" s="3"/>
      <c r="O19" s="52"/>
    </row>
    <row r="20" spans="1:19" ht="45.75" thickBot="1">
      <c r="A20" s="306"/>
      <c r="B20" s="203">
        <v>1322</v>
      </c>
      <c r="C20" s="204" t="s">
        <v>34</v>
      </c>
      <c r="D20" s="314">
        <v>5</v>
      </c>
      <c r="E20" s="60" t="s">
        <v>167</v>
      </c>
      <c r="F20" s="11">
        <f t="shared" si="1"/>
        <v>350000</v>
      </c>
      <c r="G20" s="11">
        <f t="shared" si="1"/>
        <v>126124</v>
      </c>
      <c r="H20" s="3">
        <v>350000</v>
      </c>
      <c r="I20" s="3">
        <v>126124</v>
      </c>
      <c r="J20" s="3"/>
      <c r="K20" s="3"/>
      <c r="L20" s="3"/>
      <c r="M20" s="3"/>
      <c r="N20" s="3"/>
      <c r="O20" s="52"/>
      <c r="P20" s="491"/>
      <c r="Q20" s="492"/>
      <c r="R20" s="492"/>
      <c r="S20" s="492"/>
    </row>
    <row r="21" spans="1:15" ht="16.5" thickBot="1">
      <c r="A21" s="306"/>
      <c r="B21" s="112"/>
      <c r="C21" s="292"/>
      <c r="D21" s="419" t="s">
        <v>16</v>
      </c>
      <c r="E21" s="447"/>
      <c r="F21" s="25">
        <f t="shared" si="1"/>
        <v>15000</v>
      </c>
      <c r="G21" s="25">
        <f t="shared" si="1"/>
        <v>0</v>
      </c>
      <c r="H21" s="25">
        <f aca="true" t="shared" si="4" ref="H21:O21">SUM(H22:H22)</f>
        <v>0</v>
      </c>
      <c r="I21" s="25">
        <f t="shared" si="4"/>
        <v>0</v>
      </c>
      <c r="J21" s="25">
        <f t="shared" si="4"/>
        <v>0</v>
      </c>
      <c r="K21" s="25">
        <f t="shared" si="4"/>
        <v>0</v>
      </c>
      <c r="L21" s="25">
        <f t="shared" si="4"/>
        <v>15000</v>
      </c>
      <c r="M21" s="25">
        <f t="shared" si="4"/>
        <v>0</v>
      </c>
      <c r="N21" s="25">
        <f t="shared" si="4"/>
        <v>0</v>
      </c>
      <c r="O21" s="78">
        <f t="shared" si="4"/>
        <v>0</v>
      </c>
    </row>
    <row r="22" spans="1:40" s="191" customFormat="1" ht="30.75" thickBot="1">
      <c r="A22" s="306"/>
      <c r="B22" s="260">
        <v>1431</v>
      </c>
      <c r="C22" s="261" t="s">
        <v>34</v>
      </c>
      <c r="D22" s="315">
        <v>1</v>
      </c>
      <c r="E22" s="313" t="s">
        <v>168</v>
      </c>
      <c r="F22" s="107">
        <f t="shared" si="1"/>
        <v>15000</v>
      </c>
      <c r="G22" s="107">
        <f t="shared" si="1"/>
        <v>0</v>
      </c>
      <c r="H22" s="102"/>
      <c r="I22" s="102"/>
      <c r="J22" s="102"/>
      <c r="K22" s="102"/>
      <c r="L22" s="102">
        <v>15000</v>
      </c>
      <c r="M22" s="102"/>
      <c r="N22" s="102"/>
      <c r="O22" s="110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15" ht="16.5" thickBot="1">
      <c r="A23" s="306"/>
      <c r="B23" s="112"/>
      <c r="C23" s="292"/>
      <c r="D23" s="419" t="s">
        <v>26</v>
      </c>
      <c r="E23" s="447"/>
      <c r="F23" s="25">
        <f t="shared" si="1"/>
        <v>1618</v>
      </c>
      <c r="G23" s="25">
        <f t="shared" si="1"/>
        <v>1618</v>
      </c>
      <c r="H23" s="25">
        <f aca="true" t="shared" si="5" ref="H23:O23">SUM(H24:H24)</f>
        <v>0</v>
      </c>
      <c r="I23" s="25">
        <f t="shared" si="5"/>
        <v>0</v>
      </c>
      <c r="J23" s="25">
        <f t="shared" si="5"/>
        <v>0</v>
      </c>
      <c r="K23" s="25">
        <f>SUM(K24:K24)</f>
        <v>0</v>
      </c>
      <c r="L23" s="25">
        <f t="shared" si="5"/>
        <v>1618</v>
      </c>
      <c r="M23" s="25">
        <f t="shared" si="5"/>
        <v>1618</v>
      </c>
      <c r="N23" s="25">
        <f t="shared" si="5"/>
        <v>0</v>
      </c>
      <c r="O23" s="78">
        <f t="shared" si="5"/>
        <v>0</v>
      </c>
    </row>
    <row r="24" spans="1:18" ht="16.5" thickBot="1">
      <c r="A24" s="306"/>
      <c r="B24" s="260">
        <v>3540</v>
      </c>
      <c r="C24" s="261" t="s">
        <v>34</v>
      </c>
      <c r="D24" s="316">
        <v>1</v>
      </c>
      <c r="E24" s="106" t="s">
        <v>28</v>
      </c>
      <c r="F24" s="11">
        <f t="shared" si="1"/>
        <v>1618</v>
      </c>
      <c r="G24" s="11">
        <f t="shared" si="1"/>
        <v>1618</v>
      </c>
      <c r="H24" s="102">
        <v>0</v>
      </c>
      <c r="I24" s="103">
        <v>0</v>
      </c>
      <c r="J24" s="103"/>
      <c r="K24" s="102"/>
      <c r="L24" s="102">
        <v>1618</v>
      </c>
      <c r="M24" s="102">
        <v>1618</v>
      </c>
      <c r="N24" s="102"/>
      <c r="O24" s="104"/>
      <c r="R24" s="173"/>
    </row>
    <row r="25" spans="1:15" ht="46.5" customHeight="1" thickBot="1">
      <c r="A25" s="306"/>
      <c r="B25" s="112"/>
      <c r="C25" s="292"/>
      <c r="D25" s="451" t="s">
        <v>20</v>
      </c>
      <c r="E25" s="452"/>
      <c r="F25" s="25">
        <f>H25+J25+L25+N25</f>
        <v>2144448</v>
      </c>
      <c r="G25" s="25">
        <f>I25+K25+M25+O25</f>
        <v>756533</v>
      </c>
      <c r="H25" s="25">
        <f aca="true" t="shared" si="6" ref="H25:O25">SUM(H26:H53)</f>
        <v>1295300</v>
      </c>
      <c r="I25" s="25">
        <f t="shared" si="6"/>
        <v>17983</v>
      </c>
      <c r="J25" s="25">
        <f t="shared" si="6"/>
        <v>721523</v>
      </c>
      <c r="K25" s="25">
        <f t="shared" si="6"/>
        <v>721525</v>
      </c>
      <c r="L25" s="25">
        <f t="shared" si="6"/>
        <v>127625</v>
      </c>
      <c r="M25" s="25">
        <f t="shared" si="6"/>
        <v>17025</v>
      </c>
      <c r="N25" s="25">
        <f t="shared" si="6"/>
        <v>0</v>
      </c>
      <c r="O25" s="78">
        <f t="shared" si="6"/>
        <v>0</v>
      </c>
    </row>
    <row r="26" spans="1:15" ht="15.75">
      <c r="A26" s="306"/>
      <c r="B26" s="123">
        <v>2603</v>
      </c>
      <c r="C26" s="319" t="s">
        <v>34</v>
      </c>
      <c r="D26" s="273">
        <v>1</v>
      </c>
      <c r="E26" s="61" t="s">
        <v>148</v>
      </c>
      <c r="F26" s="11">
        <f aca="true" t="shared" si="7" ref="F26:G53">H26+J26+L26+N26</f>
        <v>27000</v>
      </c>
      <c r="G26" s="11">
        <f>I26+K26+M26+O26</f>
        <v>26063</v>
      </c>
      <c r="H26" s="3">
        <v>17000</v>
      </c>
      <c r="I26" s="14">
        <v>16063</v>
      </c>
      <c r="J26" s="14">
        <v>10000</v>
      </c>
      <c r="K26" s="3">
        <v>10000</v>
      </c>
      <c r="L26" s="3"/>
      <c r="M26" s="3"/>
      <c r="N26" s="3"/>
      <c r="O26" s="26"/>
    </row>
    <row r="27" spans="1:15" ht="15.75">
      <c r="A27" s="306"/>
      <c r="B27" s="123">
        <v>2604</v>
      </c>
      <c r="C27" s="319" t="s">
        <v>34</v>
      </c>
      <c r="D27" s="273">
        <v>2</v>
      </c>
      <c r="E27" s="61" t="s">
        <v>169</v>
      </c>
      <c r="F27" s="11">
        <f t="shared" si="7"/>
        <v>35100</v>
      </c>
      <c r="G27" s="11">
        <f>I27+K27+M27+O27</f>
        <v>0</v>
      </c>
      <c r="H27" s="3"/>
      <c r="I27" s="14"/>
      <c r="J27" s="14"/>
      <c r="K27" s="3"/>
      <c r="L27" s="3">
        <v>35100</v>
      </c>
      <c r="M27" s="3"/>
      <c r="N27" s="3"/>
      <c r="O27" s="26"/>
    </row>
    <row r="28" spans="1:15" ht="15.75">
      <c r="A28" s="306"/>
      <c r="B28" s="123">
        <v>2606</v>
      </c>
      <c r="C28" s="71" t="s">
        <v>34</v>
      </c>
      <c r="D28" s="273">
        <v>3</v>
      </c>
      <c r="E28" s="61" t="s">
        <v>63</v>
      </c>
      <c r="F28" s="11">
        <f t="shared" si="7"/>
        <v>80000</v>
      </c>
      <c r="G28" s="11">
        <f t="shared" si="7"/>
        <v>0</v>
      </c>
      <c r="H28" s="3">
        <v>80000</v>
      </c>
      <c r="I28" s="14"/>
      <c r="J28" s="14"/>
      <c r="K28" s="3"/>
      <c r="L28" s="3"/>
      <c r="M28" s="3"/>
      <c r="N28" s="3"/>
      <c r="O28" s="26"/>
    </row>
    <row r="29" spans="1:15" ht="60">
      <c r="A29" s="306"/>
      <c r="B29" s="123">
        <v>2606</v>
      </c>
      <c r="C29" s="71" t="s">
        <v>34</v>
      </c>
      <c r="D29" s="273">
        <v>4</v>
      </c>
      <c r="E29" s="186" t="s">
        <v>134</v>
      </c>
      <c r="F29" s="11">
        <f t="shared" si="7"/>
        <v>16328</v>
      </c>
      <c r="G29" s="11">
        <f t="shared" si="7"/>
        <v>16328</v>
      </c>
      <c r="H29" s="3"/>
      <c r="I29" s="14"/>
      <c r="J29" s="14">
        <v>16328</v>
      </c>
      <c r="K29" s="3">
        <v>16328</v>
      </c>
      <c r="L29" s="3"/>
      <c r="M29" s="3"/>
      <c r="N29" s="3"/>
      <c r="O29" s="26"/>
    </row>
    <row r="30" spans="1:15" ht="60.75" thickBot="1">
      <c r="A30" s="306"/>
      <c r="B30" s="237">
        <v>2606</v>
      </c>
      <c r="C30" s="238" t="s">
        <v>34</v>
      </c>
      <c r="D30" s="322">
        <v>5</v>
      </c>
      <c r="E30" s="397" t="s">
        <v>134</v>
      </c>
      <c r="F30" s="99">
        <f t="shared" si="7"/>
        <v>8261</v>
      </c>
      <c r="G30" s="99">
        <f t="shared" si="7"/>
        <v>8261</v>
      </c>
      <c r="H30" s="51"/>
      <c r="I30" s="46"/>
      <c r="J30" s="46">
        <v>8261</v>
      </c>
      <c r="K30" s="32">
        <v>8261</v>
      </c>
      <c r="L30" s="32"/>
      <c r="M30" s="32"/>
      <c r="N30" s="32"/>
      <c r="O30" s="34"/>
    </row>
    <row r="31" spans="1:15" ht="16.5" thickBot="1">
      <c r="A31" s="7"/>
      <c r="B31" s="7"/>
      <c r="C31" s="185"/>
      <c r="D31" s="395"/>
      <c r="E31" s="396"/>
      <c r="F31" s="12"/>
      <c r="G31" s="12"/>
      <c r="H31" s="132"/>
      <c r="I31" s="132"/>
      <c r="J31" s="132"/>
      <c r="K31" s="132"/>
      <c r="L31" s="132"/>
      <c r="M31" s="132"/>
      <c r="N31" s="132"/>
      <c r="O31" s="104"/>
    </row>
    <row r="32" spans="2:15" ht="16.5" thickBot="1">
      <c r="B32" s="477" t="s">
        <v>158</v>
      </c>
      <c r="C32" s="477" t="s">
        <v>33</v>
      </c>
      <c r="D32" s="510" t="s">
        <v>5</v>
      </c>
      <c r="E32" s="480" t="s">
        <v>7</v>
      </c>
      <c r="F32" s="482" t="s">
        <v>1</v>
      </c>
      <c r="G32" s="374"/>
      <c r="H32" s="521" t="s">
        <v>12</v>
      </c>
      <c r="I32" s="522"/>
      <c r="J32" s="522"/>
      <c r="K32" s="522"/>
      <c r="L32" s="522"/>
      <c r="M32" s="522"/>
      <c r="N32" s="523"/>
      <c r="O32" s="524"/>
    </row>
    <row r="33" spans="2:16" ht="16.5" thickBot="1">
      <c r="B33" s="478"/>
      <c r="C33" s="478"/>
      <c r="D33" s="511"/>
      <c r="E33" s="481"/>
      <c r="F33" s="483"/>
      <c r="G33" s="375" t="s">
        <v>22</v>
      </c>
      <c r="H33" s="506" t="s">
        <v>203</v>
      </c>
      <c r="I33" s="507"/>
      <c r="J33" s="484" t="s">
        <v>159</v>
      </c>
      <c r="K33" s="485"/>
      <c r="L33" s="485"/>
      <c r="M33" s="486"/>
      <c r="N33" s="506" t="s">
        <v>41</v>
      </c>
      <c r="O33" s="507"/>
      <c r="P33" s="305"/>
    </row>
    <row r="34" spans="2:16" ht="27.75" customHeight="1" thickBot="1">
      <c r="B34" s="479"/>
      <c r="C34" s="479"/>
      <c r="D34" s="512"/>
      <c r="E34" s="377"/>
      <c r="F34" s="378"/>
      <c r="G34" s="379"/>
      <c r="H34" s="508"/>
      <c r="I34" s="509"/>
      <c r="J34" s="517" t="s">
        <v>160</v>
      </c>
      <c r="K34" s="518"/>
      <c r="L34" s="519" t="s">
        <v>161</v>
      </c>
      <c r="M34" s="520"/>
      <c r="N34" s="508"/>
      <c r="O34" s="509"/>
      <c r="P34" s="305"/>
    </row>
    <row r="35" spans="2:15" ht="15" customHeight="1" thickBot="1">
      <c r="B35" s="376"/>
      <c r="C35" s="376"/>
      <c r="D35" s="380"/>
      <c r="E35" s="398"/>
      <c r="F35" s="381" t="s">
        <v>162</v>
      </c>
      <c r="G35" s="382" t="s">
        <v>24</v>
      </c>
      <c r="H35" s="381" t="s">
        <v>162</v>
      </c>
      <c r="I35" s="382" t="s">
        <v>24</v>
      </c>
      <c r="J35" s="381" t="s">
        <v>162</v>
      </c>
      <c r="K35" s="382" t="s">
        <v>24</v>
      </c>
      <c r="L35" s="383" t="s">
        <v>162</v>
      </c>
      <c r="M35" s="384" t="s">
        <v>24</v>
      </c>
      <c r="N35" s="383" t="s">
        <v>162</v>
      </c>
      <c r="O35" s="382" t="s">
        <v>24</v>
      </c>
    </row>
    <row r="36" spans="1:15" ht="75">
      <c r="A36" s="306"/>
      <c r="B36" s="123">
        <v>2606</v>
      </c>
      <c r="C36" s="71" t="s">
        <v>34</v>
      </c>
      <c r="D36" s="273">
        <v>6</v>
      </c>
      <c r="E36" s="186" t="s">
        <v>170</v>
      </c>
      <c r="F36" s="11">
        <f t="shared" si="7"/>
        <v>240825</v>
      </c>
      <c r="G36" s="11">
        <f t="shared" si="7"/>
        <v>17025</v>
      </c>
      <c r="H36" s="3">
        <v>148300</v>
      </c>
      <c r="I36" s="14"/>
      <c r="J36" s="14"/>
      <c r="K36" s="3"/>
      <c r="L36" s="3">
        <v>92525</v>
      </c>
      <c r="M36" s="3">
        <v>17025</v>
      </c>
      <c r="N36" s="3"/>
      <c r="O36" s="26"/>
    </row>
    <row r="37" spans="1:15" ht="39.75" customHeight="1">
      <c r="A37" s="306"/>
      <c r="B37" s="123">
        <v>2606</v>
      </c>
      <c r="C37" s="71" t="s">
        <v>34</v>
      </c>
      <c r="D37" s="273">
        <v>7</v>
      </c>
      <c r="E37" s="186" t="s">
        <v>142</v>
      </c>
      <c r="F37" s="11">
        <f t="shared" si="7"/>
        <v>247235</v>
      </c>
      <c r="G37" s="11">
        <f t="shared" si="7"/>
        <v>247237</v>
      </c>
      <c r="H37" s="3"/>
      <c r="I37" s="14"/>
      <c r="J37" s="14">
        <v>247235</v>
      </c>
      <c r="K37" s="3">
        <v>247237</v>
      </c>
      <c r="L37" s="3"/>
      <c r="M37" s="3"/>
      <c r="N37" s="3"/>
      <c r="O37" s="26"/>
    </row>
    <row r="38" spans="1:15" ht="15.75">
      <c r="A38" s="306"/>
      <c r="B38" s="123">
        <v>2606</v>
      </c>
      <c r="C38" s="71" t="s">
        <v>34</v>
      </c>
      <c r="D38" s="273">
        <v>8</v>
      </c>
      <c r="E38" s="262" t="s">
        <v>135</v>
      </c>
      <c r="F38" s="11">
        <f t="shared" si="7"/>
        <v>41228</v>
      </c>
      <c r="G38" s="11">
        <f t="shared" si="7"/>
        <v>41228</v>
      </c>
      <c r="H38" s="10"/>
      <c r="I38" s="16"/>
      <c r="J38" s="16">
        <v>41228</v>
      </c>
      <c r="K38" s="3">
        <v>41228</v>
      </c>
      <c r="L38" s="3"/>
      <c r="M38" s="3"/>
      <c r="N38" s="3"/>
      <c r="O38" s="26"/>
    </row>
    <row r="39" spans="1:15" ht="15.75">
      <c r="A39" s="306"/>
      <c r="B39" s="123">
        <v>2606</v>
      </c>
      <c r="C39" s="71" t="s">
        <v>34</v>
      </c>
      <c r="D39" s="273">
        <v>9</v>
      </c>
      <c r="E39" s="262" t="s">
        <v>136</v>
      </c>
      <c r="F39" s="11">
        <f t="shared" si="7"/>
        <v>4411</v>
      </c>
      <c r="G39" s="11">
        <f t="shared" si="7"/>
        <v>4411</v>
      </c>
      <c r="H39" s="10"/>
      <c r="I39" s="16"/>
      <c r="J39" s="16">
        <v>4411</v>
      </c>
      <c r="K39" s="3">
        <v>4411</v>
      </c>
      <c r="L39" s="3"/>
      <c r="M39" s="3"/>
      <c r="N39" s="3"/>
      <c r="O39" s="26"/>
    </row>
    <row r="40" spans="1:15" ht="15.75">
      <c r="A40" s="306"/>
      <c r="B40" s="123">
        <v>2606</v>
      </c>
      <c r="C40" s="71" t="s">
        <v>34</v>
      </c>
      <c r="D40" s="273">
        <v>10</v>
      </c>
      <c r="E40" s="262" t="s">
        <v>137</v>
      </c>
      <c r="F40" s="11">
        <f t="shared" si="7"/>
        <v>7496</v>
      </c>
      <c r="G40" s="11">
        <f t="shared" si="7"/>
        <v>7496</v>
      </c>
      <c r="H40" s="3"/>
      <c r="I40" s="3"/>
      <c r="J40" s="3">
        <v>7496</v>
      </c>
      <c r="K40" s="3">
        <v>7496</v>
      </c>
      <c r="L40" s="3"/>
      <c r="M40" s="3"/>
      <c r="N40" s="3"/>
      <c r="O40" s="52"/>
    </row>
    <row r="41" spans="1:15" ht="15.75">
      <c r="A41" s="306"/>
      <c r="B41" s="123">
        <v>2606</v>
      </c>
      <c r="C41" s="71" t="s">
        <v>34</v>
      </c>
      <c r="D41" s="273">
        <v>11</v>
      </c>
      <c r="E41" s="262" t="s">
        <v>138</v>
      </c>
      <c r="F41" s="11">
        <f t="shared" si="7"/>
        <v>20638</v>
      </c>
      <c r="G41" s="11">
        <f t="shared" si="7"/>
        <v>20638</v>
      </c>
      <c r="H41" s="3"/>
      <c r="I41" s="3"/>
      <c r="J41" s="3">
        <v>20638</v>
      </c>
      <c r="K41" s="3">
        <v>20638</v>
      </c>
      <c r="L41" s="3"/>
      <c r="M41" s="3"/>
      <c r="N41" s="3"/>
      <c r="O41" s="52"/>
    </row>
    <row r="42" spans="1:15" ht="15.75">
      <c r="A42" s="306"/>
      <c r="B42" s="123">
        <v>2606</v>
      </c>
      <c r="C42" s="71" t="s">
        <v>34</v>
      </c>
      <c r="D42" s="273">
        <v>12</v>
      </c>
      <c r="E42" s="262" t="s">
        <v>139</v>
      </c>
      <c r="F42" s="11">
        <f t="shared" si="7"/>
        <v>24639</v>
      </c>
      <c r="G42" s="11">
        <f t="shared" si="7"/>
        <v>24639</v>
      </c>
      <c r="H42" s="3"/>
      <c r="I42" s="3"/>
      <c r="J42" s="3">
        <v>24639</v>
      </c>
      <c r="K42" s="3">
        <v>24639</v>
      </c>
      <c r="L42" s="3"/>
      <c r="M42" s="3"/>
      <c r="N42" s="3"/>
      <c r="O42" s="52"/>
    </row>
    <row r="43" spans="1:15" ht="15.75">
      <c r="A43" s="306"/>
      <c r="B43" s="123">
        <v>2606</v>
      </c>
      <c r="C43" s="71" t="s">
        <v>34</v>
      </c>
      <c r="D43" s="273">
        <v>13</v>
      </c>
      <c r="E43" s="262" t="s">
        <v>140</v>
      </c>
      <c r="F43" s="11">
        <f t="shared" si="7"/>
        <v>6223</v>
      </c>
      <c r="G43" s="11">
        <f t="shared" si="7"/>
        <v>6223</v>
      </c>
      <c r="H43" s="3"/>
      <c r="I43" s="3"/>
      <c r="J43" s="3">
        <v>6223</v>
      </c>
      <c r="K43" s="3">
        <v>6223</v>
      </c>
      <c r="L43" s="3"/>
      <c r="M43" s="3"/>
      <c r="N43" s="3"/>
      <c r="O43" s="52"/>
    </row>
    <row r="44" spans="1:15" ht="15.75">
      <c r="A44" s="306"/>
      <c r="B44" s="123">
        <v>2606</v>
      </c>
      <c r="C44" s="71" t="s">
        <v>34</v>
      </c>
      <c r="D44" s="273">
        <v>14</v>
      </c>
      <c r="E44" s="262" t="s">
        <v>141</v>
      </c>
      <c r="F44" s="11">
        <f t="shared" si="7"/>
        <v>60104</v>
      </c>
      <c r="G44" s="11">
        <f t="shared" si="7"/>
        <v>60104</v>
      </c>
      <c r="H44" s="3"/>
      <c r="I44" s="3"/>
      <c r="J44" s="3">
        <v>60104</v>
      </c>
      <c r="K44" s="3">
        <v>60104</v>
      </c>
      <c r="L44" s="3"/>
      <c r="M44" s="3"/>
      <c r="N44" s="3"/>
      <c r="O44" s="52"/>
    </row>
    <row r="45" spans="1:15" ht="30">
      <c r="A45" s="306"/>
      <c r="B45" s="123">
        <v>2606</v>
      </c>
      <c r="C45" s="71" t="s">
        <v>34</v>
      </c>
      <c r="D45" s="273">
        <v>15</v>
      </c>
      <c r="E45" s="262" t="s">
        <v>171</v>
      </c>
      <c r="F45" s="11">
        <f t="shared" si="7"/>
        <v>117759</v>
      </c>
      <c r="G45" s="11">
        <f t="shared" si="7"/>
        <v>117759</v>
      </c>
      <c r="H45" s="3"/>
      <c r="I45" s="3"/>
      <c r="J45" s="3">
        <v>117759</v>
      </c>
      <c r="K45" s="3">
        <v>117759</v>
      </c>
      <c r="L45" s="3"/>
      <c r="M45" s="3"/>
      <c r="N45" s="3"/>
      <c r="O45" s="52"/>
    </row>
    <row r="46" spans="1:15" ht="30">
      <c r="A46" s="306"/>
      <c r="B46" s="203">
        <v>2606</v>
      </c>
      <c r="C46" s="204" t="s">
        <v>34</v>
      </c>
      <c r="D46" s="273">
        <v>16</v>
      </c>
      <c r="E46" s="109" t="s">
        <v>172</v>
      </c>
      <c r="F46" s="11">
        <f t="shared" si="7"/>
        <v>157201</v>
      </c>
      <c r="G46" s="101">
        <f t="shared" si="7"/>
        <v>157201</v>
      </c>
      <c r="H46" s="4"/>
      <c r="I46" s="4"/>
      <c r="J46" s="4">
        <v>157201</v>
      </c>
      <c r="K46" s="4">
        <v>157201</v>
      </c>
      <c r="L46" s="4"/>
      <c r="M46" s="4"/>
      <c r="N46" s="4"/>
      <c r="O46" s="111"/>
    </row>
    <row r="47" spans="1:15" ht="30">
      <c r="A47" s="306"/>
      <c r="B47" s="203">
        <v>2606</v>
      </c>
      <c r="C47" s="204" t="s">
        <v>34</v>
      </c>
      <c r="D47" s="273">
        <v>17</v>
      </c>
      <c r="E47" s="320" t="s">
        <v>173</v>
      </c>
      <c r="F47" s="11">
        <f t="shared" si="7"/>
        <v>198000</v>
      </c>
      <c r="G47" s="101">
        <f t="shared" si="7"/>
        <v>0</v>
      </c>
      <c r="H47" s="320">
        <v>198000</v>
      </c>
      <c r="I47" s="4"/>
      <c r="J47" s="4"/>
      <c r="K47" s="4"/>
      <c r="L47" s="4"/>
      <c r="M47" s="4"/>
      <c r="N47" s="4"/>
      <c r="O47" s="111"/>
    </row>
    <row r="48" spans="1:15" ht="45">
      <c r="A48" s="306"/>
      <c r="B48" s="203">
        <v>2606</v>
      </c>
      <c r="C48" s="204" t="s">
        <v>34</v>
      </c>
      <c r="D48" s="273">
        <v>18</v>
      </c>
      <c r="E48" s="320" t="s">
        <v>174</v>
      </c>
      <c r="F48" s="11">
        <f t="shared" si="7"/>
        <v>763000</v>
      </c>
      <c r="G48" s="101">
        <f t="shared" si="7"/>
        <v>1920</v>
      </c>
      <c r="H48" s="320">
        <v>763000</v>
      </c>
      <c r="I48" s="204">
        <v>1920</v>
      </c>
      <c r="J48" s="4"/>
      <c r="K48" s="4"/>
      <c r="L48" s="4"/>
      <c r="M48" s="4"/>
      <c r="N48" s="4"/>
      <c r="O48" s="111"/>
    </row>
    <row r="49" spans="1:15" ht="30">
      <c r="A49" s="306"/>
      <c r="B49" s="203">
        <v>2606</v>
      </c>
      <c r="C49" s="204" t="s">
        <v>34</v>
      </c>
      <c r="D49" s="273">
        <v>19</v>
      </c>
      <c r="E49" s="320" t="s">
        <v>175</v>
      </c>
      <c r="F49" s="11">
        <f t="shared" si="7"/>
        <v>18000</v>
      </c>
      <c r="G49" s="101">
        <f t="shared" si="7"/>
        <v>0</v>
      </c>
      <c r="H49" s="320">
        <v>18000</v>
      </c>
      <c r="I49" s="4"/>
      <c r="J49" s="4"/>
      <c r="K49" s="4"/>
      <c r="L49" s="4"/>
      <c r="M49" s="4"/>
      <c r="N49" s="4"/>
      <c r="O49" s="111"/>
    </row>
    <row r="50" spans="1:15" ht="30">
      <c r="A50" s="306"/>
      <c r="B50" s="203">
        <v>2606</v>
      </c>
      <c r="C50" s="204" t="s">
        <v>34</v>
      </c>
      <c r="D50" s="273">
        <v>20</v>
      </c>
      <c r="E50" s="320" t="s">
        <v>176</v>
      </c>
      <c r="F50" s="11">
        <f t="shared" si="7"/>
        <v>10000</v>
      </c>
      <c r="G50" s="101">
        <f t="shared" si="7"/>
        <v>0</v>
      </c>
      <c r="H50" s="320">
        <v>10000</v>
      </c>
      <c r="I50" s="4"/>
      <c r="J50" s="4"/>
      <c r="K50" s="4"/>
      <c r="L50" s="4"/>
      <c r="M50" s="4"/>
      <c r="N50" s="4"/>
      <c r="O50" s="111"/>
    </row>
    <row r="51" spans="1:15" ht="30">
      <c r="A51" s="306"/>
      <c r="B51" s="203">
        <v>2606</v>
      </c>
      <c r="C51" s="204" t="s">
        <v>34</v>
      </c>
      <c r="D51" s="273">
        <v>21</v>
      </c>
      <c r="E51" s="320" t="s">
        <v>177</v>
      </c>
      <c r="F51" s="11">
        <f t="shared" si="7"/>
        <v>18000</v>
      </c>
      <c r="G51" s="101">
        <f t="shared" si="7"/>
        <v>0</v>
      </c>
      <c r="H51" s="320">
        <v>18000</v>
      </c>
      <c r="I51" s="4"/>
      <c r="J51" s="4"/>
      <c r="K51" s="4"/>
      <c r="L51" s="4"/>
      <c r="M51" s="4"/>
      <c r="N51" s="4"/>
      <c r="O51" s="111"/>
    </row>
    <row r="52" spans="1:15" ht="30">
      <c r="A52" s="306"/>
      <c r="B52" s="203">
        <v>2606</v>
      </c>
      <c r="C52" s="204" t="s">
        <v>34</v>
      </c>
      <c r="D52" s="273">
        <v>22</v>
      </c>
      <c r="E52" s="320" t="s">
        <v>178</v>
      </c>
      <c r="F52" s="11">
        <f t="shared" si="7"/>
        <v>25000</v>
      </c>
      <c r="G52" s="101">
        <f t="shared" si="7"/>
        <v>0</v>
      </c>
      <c r="H52" s="320">
        <v>25000</v>
      </c>
      <c r="I52" s="4"/>
      <c r="J52" s="4"/>
      <c r="K52" s="4"/>
      <c r="L52" s="4"/>
      <c r="M52" s="4"/>
      <c r="N52" s="4"/>
      <c r="O52" s="111"/>
    </row>
    <row r="53" spans="1:15" ht="36.75" customHeight="1" thickBot="1">
      <c r="A53" s="306"/>
      <c r="B53" s="203">
        <v>2606</v>
      </c>
      <c r="C53" s="204" t="s">
        <v>34</v>
      </c>
      <c r="D53" s="273">
        <v>23</v>
      </c>
      <c r="E53" s="320" t="s">
        <v>179</v>
      </c>
      <c r="F53" s="11">
        <f t="shared" si="7"/>
        <v>18000</v>
      </c>
      <c r="G53" s="101">
        <f t="shared" si="7"/>
        <v>0</v>
      </c>
      <c r="H53" s="320">
        <v>18000</v>
      </c>
      <c r="I53" s="4"/>
      <c r="J53" s="4"/>
      <c r="K53" s="4"/>
      <c r="L53" s="4"/>
      <c r="M53" s="4"/>
      <c r="N53" s="4"/>
      <c r="O53" s="111"/>
    </row>
    <row r="54" spans="1:15" ht="62.25" customHeight="1" thickBot="1">
      <c r="A54" s="306"/>
      <c r="B54" s="112"/>
      <c r="C54" s="292"/>
      <c r="D54" s="493" t="s">
        <v>14</v>
      </c>
      <c r="E54" s="494"/>
      <c r="F54" s="25">
        <f>J54+H54</f>
        <v>650000</v>
      </c>
      <c r="G54" s="25">
        <f>I54+K54</f>
        <v>622697</v>
      </c>
      <c r="H54" s="25">
        <f>SUM(H55:H55)</f>
        <v>650000</v>
      </c>
      <c r="I54" s="25">
        <f aca="true" t="shared" si="8" ref="I54:O54">SUM(I55:I55)</f>
        <v>622697</v>
      </c>
      <c r="J54" s="25">
        <f t="shared" si="8"/>
        <v>0</v>
      </c>
      <c r="K54" s="25">
        <f t="shared" si="8"/>
        <v>0</v>
      </c>
      <c r="L54" s="25">
        <f t="shared" si="8"/>
        <v>0</v>
      </c>
      <c r="M54" s="25">
        <f t="shared" si="8"/>
        <v>0</v>
      </c>
      <c r="N54" s="25">
        <f t="shared" si="8"/>
        <v>0</v>
      </c>
      <c r="O54" s="78">
        <f t="shared" si="8"/>
        <v>0</v>
      </c>
    </row>
    <row r="55" spans="1:15" ht="66.75" customHeight="1" thickBot="1">
      <c r="A55" s="306"/>
      <c r="B55" s="112">
        <v>2759</v>
      </c>
      <c r="C55" s="292" t="s">
        <v>34</v>
      </c>
      <c r="D55" s="399">
        <v>1</v>
      </c>
      <c r="E55" s="400" t="s">
        <v>205</v>
      </c>
      <c r="F55" s="25">
        <f>H55+J55+L55+N55</f>
        <v>650000</v>
      </c>
      <c r="G55" s="25">
        <f>I55+K55+M55+O55</f>
        <v>622697</v>
      </c>
      <c r="H55" s="401">
        <v>650000</v>
      </c>
      <c r="I55" s="401">
        <v>622697</v>
      </c>
      <c r="J55" s="345"/>
      <c r="K55" s="345"/>
      <c r="L55" s="345"/>
      <c r="M55" s="345"/>
      <c r="N55" s="345"/>
      <c r="O55" s="402"/>
    </row>
    <row r="56" spans="1:15" ht="18" customHeight="1" thickBot="1">
      <c r="A56" s="306"/>
      <c r="B56" s="403"/>
      <c r="C56" s="404"/>
      <c r="D56" s="405"/>
      <c r="E56" s="406"/>
      <c r="F56" s="407"/>
      <c r="G56" s="407"/>
      <c r="H56" s="408"/>
      <c r="I56" s="408"/>
      <c r="J56" s="409"/>
      <c r="K56" s="409"/>
      <c r="L56" s="409"/>
      <c r="M56" s="409"/>
      <c r="N56" s="409"/>
      <c r="O56" s="410"/>
    </row>
    <row r="57" spans="2:15" ht="16.5" thickBot="1">
      <c r="B57" s="477" t="s">
        <v>158</v>
      </c>
      <c r="C57" s="477" t="s">
        <v>33</v>
      </c>
      <c r="D57" s="510" t="s">
        <v>5</v>
      </c>
      <c r="E57" s="480" t="s">
        <v>7</v>
      </c>
      <c r="F57" s="482" t="s">
        <v>1</v>
      </c>
      <c r="G57" s="374"/>
      <c r="H57" s="521" t="s">
        <v>12</v>
      </c>
      <c r="I57" s="522"/>
      <c r="J57" s="522"/>
      <c r="K57" s="522"/>
      <c r="L57" s="522"/>
      <c r="M57" s="522"/>
      <c r="N57" s="523"/>
      <c r="O57" s="524"/>
    </row>
    <row r="58" spans="2:16" ht="16.5" thickBot="1">
      <c r="B58" s="478"/>
      <c r="C58" s="478"/>
      <c r="D58" s="511"/>
      <c r="E58" s="481"/>
      <c r="F58" s="483"/>
      <c r="G58" s="375" t="s">
        <v>22</v>
      </c>
      <c r="H58" s="506" t="s">
        <v>203</v>
      </c>
      <c r="I58" s="507"/>
      <c r="J58" s="484" t="s">
        <v>159</v>
      </c>
      <c r="K58" s="485"/>
      <c r="L58" s="485"/>
      <c r="M58" s="486"/>
      <c r="N58" s="506" t="s">
        <v>41</v>
      </c>
      <c r="O58" s="507"/>
      <c r="P58" s="305"/>
    </row>
    <row r="59" spans="2:16" ht="27.75" customHeight="1" thickBot="1">
      <c r="B59" s="479"/>
      <c r="C59" s="479"/>
      <c r="D59" s="512"/>
      <c r="E59" s="377"/>
      <c r="F59" s="378"/>
      <c r="G59" s="379"/>
      <c r="H59" s="508"/>
      <c r="I59" s="509"/>
      <c r="J59" s="517" t="s">
        <v>160</v>
      </c>
      <c r="K59" s="518"/>
      <c r="L59" s="519" t="s">
        <v>161</v>
      </c>
      <c r="M59" s="520"/>
      <c r="N59" s="508"/>
      <c r="O59" s="509"/>
      <c r="P59" s="305"/>
    </row>
    <row r="60" spans="2:15" ht="15" customHeight="1" thickBot="1">
      <c r="B60" s="376"/>
      <c r="C60" s="376"/>
      <c r="D60" s="380"/>
      <c r="E60" s="377"/>
      <c r="F60" s="381" t="s">
        <v>162</v>
      </c>
      <c r="G60" s="382" t="s">
        <v>24</v>
      </c>
      <c r="H60" s="381" t="s">
        <v>162</v>
      </c>
      <c r="I60" s="382" t="s">
        <v>24</v>
      </c>
      <c r="J60" s="381" t="s">
        <v>162</v>
      </c>
      <c r="K60" s="382" t="s">
        <v>24</v>
      </c>
      <c r="L60" s="383" t="s">
        <v>162</v>
      </c>
      <c r="M60" s="384" t="s">
        <v>24</v>
      </c>
      <c r="N60" s="383" t="s">
        <v>162</v>
      </c>
      <c r="O60" s="384" t="s">
        <v>24</v>
      </c>
    </row>
    <row r="61" spans="1:15" ht="16.5" thickBot="1">
      <c r="A61" s="306"/>
      <c r="B61" s="112"/>
      <c r="C61" s="292"/>
      <c r="D61" s="419" t="s">
        <v>13</v>
      </c>
      <c r="E61" s="447"/>
      <c r="F61" s="25">
        <f>H61+J61+L61+N61</f>
        <v>80922</v>
      </c>
      <c r="G61" s="25">
        <f>I61+K61+M61+O61</f>
        <v>5919</v>
      </c>
      <c r="H61" s="25">
        <f aca="true" t="shared" si="9" ref="H61:O61">SUM(H62:H67)</f>
        <v>75000</v>
      </c>
      <c r="I61" s="25">
        <f t="shared" si="9"/>
        <v>0</v>
      </c>
      <c r="J61" s="25">
        <f t="shared" si="9"/>
        <v>5922</v>
      </c>
      <c r="K61" s="25">
        <f t="shared" si="9"/>
        <v>5919</v>
      </c>
      <c r="L61" s="25">
        <f t="shared" si="9"/>
        <v>0</v>
      </c>
      <c r="M61" s="25">
        <f t="shared" si="9"/>
        <v>0</v>
      </c>
      <c r="N61" s="25">
        <f t="shared" si="9"/>
        <v>0</v>
      </c>
      <c r="O61" s="78">
        <f t="shared" si="9"/>
        <v>0</v>
      </c>
    </row>
    <row r="62" spans="1:15" ht="15.75">
      <c r="A62" s="306"/>
      <c r="B62" s="317"/>
      <c r="C62" s="318"/>
      <c r="D62" s="356"/>
      <c r="E62" s="36" t="s">
        <v>2</v>
      </c>
      <c r="F62" s="95"/>
      <c r="G62" s="95"/>
      <c r="H62" s="37"/>
      <c r="I62" s="38"/>
      <c r="J62" s="30"/>
      <c r="K62" s="29"/>
      <c r="L62" s="29"/>
      <c r="M62" s="29"/>
      <c r="N62" s="29"/>
      <c r="O62" s="31"/>
    </row>
    <row r="63" spans="1:15" ht="15.75">
      <c r="A63" s="306"/>
      <c r="B63" s="123">
        <v>2832</v>
      </c>
      <c r="C63" s="71" t="s">
        <v>34</v>
      </c>
      <c r="D63" s="321">
        <v>1</v>
      </c>
      <c r="E63" s="59" t="s">
        <v>3</v>
      </c>
      <c r="F63" s="11">
        <f aca="true" t="shared" si="10" ref="F63:G67">H63+J63+L63+N63</f>
        <v>30922</v>
      </c>
      <c r="G63" s="11">
        <f t="shared" si="10"/>
        <v>5919</v>
      </c>
      <c r="H63" s="3">
        <v>25000</v>
      </c>
      <c r="I63" s="3"/>
      <c r="J63" s="3">
        <v>5922</v>
      </c>
      <c r="K63" s="3">
        <v>5919</v>
      </c>
      <c r="L63" s="3"/>
      <c r="M63" s="3"/>
      <c r="N63" s="3"/>
      <c r="O63" s="26"/>
    </row>
    <row r="64" spans="1:15" ht="30">
      <c r="A64" s="306"/>
      <c r="B64" s="199">
        <v>2832</v>
      </c>
      <c r="C64" s="200" t="s">
        <v>34</v>
      </c>
      <c r="D64" s="312">
        <v>2</v>
      </c>
      <c r="E64" s="262" t="s">
        <v>4</v>
      </c>
      <c r="F64" s="11">
        <f t="shared" si="10"/>
        <v>15000</v>
      </c>
      <c r="G64" s="11">
        <f t="shared" si="10"/>
        <v>0</v>
      </c>
      <c r="H64" s="10">
        <v>15000</v>
      </c>
      <c r="I64" s="16"/>
      <c r="J64" s="16"/>
      <c r="K64" s="10"/>
      <c r="L64" s="10"/>
      <c r="M64" s="10"/>
      <c r="N64" s="10"/>
      <c r="O64" s="28"/>
    </row>
    <row r="65" spans="1:15" ht="30">
      <c r="A65" s="306"/>
      <c r="B65" s="123">
        <v>2832</v>
      </c>
      <c r="C65" s="71" t="s">
        <v>34</v>
      </c>
      <c r="D65" s="321">
        <v>3</v>
      </c>
      <c r="E65" s="61" t="s">
        <v>6</v>
      </c>
      <c r="F65" s="11">
        <f t="shared" si="10"/>
        <v>15000</v>
      </c>
      <c r="G65" s="11">
        <f t="shared" si="10"/>
        <v>0</v>
      </c>
      <c r="H65" s="3">
        <v>15000</v>
      </c>
      <c r="I65" s="14"/>
      <c r="J65" s="14"/>
      <c r="K65" s="3"/>
      <c r="L65" s="3"/>
      <c r="M65" s="3"/>
      <c r="N65" s="3"/>
      <c r="O65" s="26"/>
    </row>
    <row r="66" spans="1:15" ht="30">
      <c r="A66" s="306"/>
      <c r="B66" s="203">
        <v>2832</v>
      </c>
      <c r="C66" s="204" t="s">
        <v>34</v>
      </c>
      <c r="D66" s="273">
        <v>4</v>
      </c>
      <c r="E66" s="196" t="s">
        <v>65</v>
      </c>
      <c r="F66" s="11">
        <f t="shared" si="10"/>
        <v>10000</v>
      </c>
      <c r="G66" s="11">
        <f t="shared" si="10"/>
        <v>0</v>
      </c>
      <c r="H66" s="4">
        <v>10000</v>
      </c>
      <c r="I66" s="15"/>
      <c r="J66" s="15"/>
      <c r="K66" s="4"/>
      <c r="L66" s="4"/>
      <c r="M66" s="4"/>
      <c r="N66" s="4"/>
      <c r="O66" s="27"/>
    </row>
    <row r="67" spans="1:15" ht="30.75" thickBot="1">
      <c r="A67" s="306"/>
      <c r="B67" s="237">
        <v>2832</v>
      </c>
      <c r="C67" s="238" t="s">
        <v>34</v>
      </c>
      <c r="D67" s="322">
        <v>5</v>
      </c>
      <c r="E67" s="323" t="s">
        <v>180</v>
      </c>
      <c r="F67" s="99">
        <f t="shared" si="10"/>
        <v>10000</v>
      </c>
      <c r="G67" s="99">
        <f t="shared" si="10"/>
        <v>0</v>
      </c>
      <c r="H67" s="32">
        <v>10000</v>
      </c>
      <c r="I67" s="33"/>
      <c r="J67" s="33"/>
      <c r="K67" s="32"/>
      <c r="L67" s="32"/>
      <c r="M67" s="32"/>
      <c r="N67" s="32"/>
      <c r="O67" s="34"/>
    </row>
    <row r="68" spans="1:15" ht="16.5" thickBot="1">
      <c r="A68" s="306"/>
      <c r="B68" s="185"/>
      <c r="C68" s="185"/>
      <c r="D68" s="134"/>
      <c r="E68" s="284"/>
      <c r="F68" s="12"/>
      <c r="G68" s="12"/>
      <c r="H68" s="132"/>
      <c r="I68" s="132"/>
      <c r="J68" s="132"/>
      <c r="K68" s="132"/>
      <c r="L68" s="132"/>
      <c r="M68" s="132"/>
      <c r="N68" s="132"/>
      <c r="O68" s="132"/>
    </row>
    <row r="69" spans="1:15" ht="16.5" thickBot="1">
      <c r="A69" s="306"/>
      <c r="B69" s="112"/>
      <c r="C69" s="292"/>
      <c r="D69" s="487" t="s">
        <v>11</v>
      </c>
      <c r="E69" s="488"/>
      <c r="F69" s="25">
        <f>J69+H69+L69+N69</f>
        <v>178920</v>
      </c>
      <c r="G69" s="25">
        <f>I69+K69+M69+O69</f>
        <v>157918</v>
      </c>
      <c r="H69" s="324">
        <f aca="true" t="shared" si="11" ref="H69:O69">H70+H75+H85+H98+H107</f>
        <v>35179</v>
      </c>
      <c r="I69" s="324">
        <f t="shared" si="11"/>
        <v>31988</v>
      </c>
      <c r="J69" s="324">
        <f t="shared" si="11"/>
        <v>7000</v>
      </c>
      <c r="K69" s="324">
        <f t="shared" si="11"/>
        <v>7072</v>
      </c>
      <c r="L69" s="324">
        <f t="shared" si="11"/>
        <v>112665</v>
      </c>
      <c r="M69" s="324">
        <f t="shared" si="11"/>
        <v>95379</v>
      </c>
      <c r="N69" s="324">
        <f t="shared" si="11"/>
        <v>24076</v>
      </c>
      <c r="O69" s="324">
        <f t="shared" si="11"/>
        <v>23479</v>
      </c>
    </row>
    <row r="70" spans="1:15" ht="16.5" thickBot="1">
      <c r="A70" s="306"/>
      <c r="B70" s="112"/>
      <c r="C70" s="292"/>
      <c r="D70" s="419" t="s">
        <v>9</v>
      </c>
      <c r="E70" s="420"/>
      <c r="F70" s="25">
        <f>H70+J70+L70+N70</f>
        <v>13000</v>
      </c>
      <c r="G70" s="25">
        <f>I70+K70+M70+O70</f>
        <v>9855</v>
      </c>
      <c r="H70" s="25">
        <f>SUM(H72:H74)</f>
        <v>13000</v>
      </c>
      <c r="I70" s="25">
        <f aca="true" t="shared" si="12" ref="I70:O70">SUM(I72:I74)</f>
        <v>9855</v>
      </c>
      <c r="J70" s="25">
        <f t="shared" si="12"/>
        <v>0</v>
      </c>
      <c r="K70" s="25">
        <f t="shared" si="12"/>
        <v>0</v>
      </c>
      <c r="L70" s="25">
        <f t="shared" si="12"/>
        <v>0</v>
      </c>
      <c r="M70" s="25">
        <f t="shared" si="12"/>
        <v>0</v>
      </c>
      <c r="N70" s="25">
        <f t="shared" si="12"/>
        <v>0</v>
      </c>
      <c r="O70" s="25">
        <f t="shared" si="12"/>
        <v>0</v>
      </c>
    </row>
    <row r="71" spans="1:15" ht="15.75">
      <c r="A71" s="306"/>
      <c r="B71" s="317"/>
      <c r="C71" s="318"/>
      <c r="D71" s="449" t="s">
        <v>21</v>
      </c>
      <c r="E71" s="450"/>
      <c r="F71" s="95"/>
      <c r="G71" s="95"/>
      <c r="H71" s="95"/>
      <c r="I71" s="95"/>
      <c r="J71" s="95"/>
      <c r="K71" s="95"/>
      <c r="L71" s="95"/>
      <c r="M71" s="95"/>
      <c r="N71" s="95"/>
      <c r="O71" s="156"/>
    </row>
    <row r="72" spans="1:17" ht="15.75">
      <c r="A72" s="306"/>
      <c r="B72" s="123">
        <v>2122</v>
      </c>
      <c r="C72" s="71" t="s">
        <v>35</v>
      </c>
      <c r="D72" s="309">
        <v>1</v>
      </c>
      <c r="E72" s="67" t="s">
        <v>17</v>
      </c>
      <c r="F72" s="11">
        <f>H72+J72+L72+N72</f>
        <v>13000</v>
      </c>
      <c r="G72" s="11">
        <f>I72+K72+M72+O72</f>
        <v>9855</v>
      </c>
      <c r="H72" s="3">
        <v>13000</v>
      </c>
      <c r="I72" s="75">
        <v>9855</v>
      </c>
      <c r="J72" s="3"/>
      <c r="K72" s="3"/>
      <c r="L72" s="3"/>
      <c r="M72" s="3"/>
      <c r="N72" s="3"/>
      <c r="O72" s="52">
        <v>0</v>
      </c>
      <c r="P72" s="325"/>
      <c r="Q72" s="326"/>
    </row>
    <row r="73" spans="1:15" ht="15.75">
      <c r="A73" s="306"/>
      <c r="B73" s="260"/>
      <c r="C73" s="71"/>
      <c r="D73" s="413" t="s">
        <v>70</v>
      </c>
      <c r="E73" s="424"/>
      <c r="F73" s="89"/>
      <c r="G73" s="89"/>
      <c r="H73" s="89"/>
      <c r="I73" s="89"/>
      <c r="J73" s="89"/>
      <c r="K73" s="89"/>
      <c r="L73" s="89"/>
      <c r="M73" s="89"/>
      <c r="N73" s="89"/>
      <c r="O73" s="295"/>
    </row>
    <row r="74" spans="1:15" ht="16.5" thickBot="1">
      <c r="A74" s="306"/>
      <c r="B74" s="237">
        <v>2122</v>
      </c>
      <c r="C74" s="198" t="s">
        <v>66</v>
      </c>
      <c r="D74" s="322">
        <v>1</v>
      </c>
      <c r="E74" s="327" t="s">
        <v>181</v>
      </c>
      <c r="F74" s="99">
        <f>H74+J74+L74+N74</f>
        <v>0</v>
      </c>
      <c r="G74" s="99">
        <f>I74+K74+M74+O74</f>
        <v>0</v>
      </c>
      <c r="H74" s="32"/>
      <c r="I74" s="328"/>
      <c r="J74" s="32"/>
      <c r="K74" s="32"/>
      <c r="L74" s="32"/>
      <c r="M74" s="32"/>
      <c r="N74" s="32"/>
      <c r="O74" s="34">
        <v>0</v>
      </c>
    </row>
    <row r="75" spans="1:15" ht="16.5" thickBot="1">
      <c r="A75" s="306"/>
      <c r="B75" s="112"/>
      <c r="C75" s="292"/>
      <c r="D75" s="419" t="s">
        <v>10</v>
      </c>
      <c r="E75" s="420"/>
      <c r="F75" s="25">
        <f>H75+J75+L75+N75</f>
        <v>18926</v>
      </c>
      <c r="G75" s="25">
        <f>I75+K75+M75+O75</f>
        <v>7926</v>
      </c>
      <c r="H75" s="25">
        <f>SUM(H76:H84)</f>
        <v>0</v>
      </c>
      <c r="I75" s="25">
        <f aca="true" t="shared" si="13" ref="I75:O75">SUM(I76:I84)</f>
        <v>0</v>
      </c>
      <c r="J75" s="25">
        <f t="shared" si="13"/>
        <v>0</v>
      </c>
      <c r="K75" s="25">
        <f t="shared" si="13"/>
        <v>0</v>
      </c>
      <c r="L75" s="25">
        <f t="shared" si="13"/>
        <v>11000</v>
      </c>
      <c r="M75" s="25">
        <f t="shared" si="13"/>
        <v>0</v>
      </c>
      <c r="N75" s="25">
        <f t="shared" si="13"/>
        <v>7926</v>
      </c>
      <c r="O75" s="25">
        <f t="shared" si="13"/>
        <v>7926</v>
      </c>
    </row>
    <row r="76" spans="1:15" ht="15.75">
      <c r="A76" s="306"/>
      <c r="B76" s="199"/>
      <c r="C76" s="200"/>
      <c r="D76" s="413" t="s">
        <v>21</v>
      </c>
      <c r="E76" s="424"/>
      <c r="F76" s="89"/>
      <c r="G76" s="89"/>
      <c r="H76" s="124"/>
      <c r="I76" s="124"/>
      <c r="J76" s="275"/>
      <c r="K76" s="124"/>
      <c r="L76" s="115"/>
      <c r="M76" s="115"/>
      <c r="N76" s="115"/>
      <c r="O76" s="125"/>
    </row>
    <row r="77" spans="1:15" ht="15.75">
      <c r="A77" s="306"/>
      <c r="B77" s="123">
        <v>1311</v>
      </c>
      <c r="C77" s="71" t="s">
        <v>35</v>
      </c>
      <c r="D77" s="321">
        <v>1</v>
      </c>
      <c r="E77" s="57" t="s">
        <v>182</v>
      </c>
      <c r="F77" s="11">
        <f aca="true" t="shared" si="14" ref="F77:G79">H77+J77+L77+N77</f>
        <v>1398</v>
      </c>
      <c r="G77" s="11">
        <f t="shared" si="14"/>
        <v>1398</v>
      </c>
      <c r="H77" s="3"/>
      <c r="I77" s="3"/>
      <c r="J77" s="3"/>
      <c r="K77" s="14"/>
      <c r="L77" s="3"/>
      <c r="M77" s="3"/>
      <c r="N77" s="3">
        <v>1398</v>
      </c>
      <c r="O77" s="52">
        <v>1398</v>
      </c>
    </row>
    <row r="78" spans="1:15" ht="15.75">
      <c r="A78" s="306"/>
      <c r="B78" s="123">
        <v>1322</v>
      </c>
      <c r="C78" s="71" t="s">
        <v>35</v>
      </c>
      <c r="D78" s="321">
        <v>2</v>
      </c>
      <c r="E78" s="57" t="s">
        <v>183</v>
      </c>
      <c r="F78" s="11">
        <f t="shared" si="14"/>
        <v>744</v>
      </c>
      <c r="G78" s="11">
        <f t="shared" si="14"/>
        <v>744</v>
      </c>
      <c r="H78" s="3"/>
      <c r="I78" s="3"/>
      <c r="J78" s="3"/>
      <c r="K78" s="14"/>
      <c r="L78" s="3"/>
      <c r="M78" s="3"/>
      <c r="N78" s="3">
        <v>744</v>
      </c>
      <c r="O78" s="52">
        <v>744</v>
      </c>
    </row>
    <row r="79" spans="1:15" ht="15.75">
      <c r="A79" s="306"/>
      <c r="B79" s="123">
        <v>1322</v>
      </c>
      <c r="C79" s="71" t="s">
        <v>35</v>
      </c>
      <c r="D79" s="321">
        <v>3</v>
      </c>
      <c r="E79" s="57" t="s">
        <v>184</v>
      </c>
      <c r="F79" s="11">
        <f t="shared" si="14"/>
        <v>4536</v>
      </c>
      <c r="G79" s="11">
        <f t="shared" si="14"/>
        <v>4536</v>
      </c>
      <c r="H79" s="3"/>
      <c r="I79" s="3"/>
      <c r="J79" s="3"/>
      <c r="K79" s="14"/>
      <c r="L79" s="3"/>
      <c r="M79" s="3"/>
      <c r="N79" s="3">
        <v>4536</v>
      </c>
      <c r="O79" s="52">
        <v>4536</v>
      </c>
    </row>
    <row r="80" spans="1:15" ht="15.75">
      <c r="A80" s="306"/>
      <c r="B80" s="123"/>
      <c r="C80" s="71"/>
      <c r="D80" s="495" t="s">
        <v>53</v>
      </c>
      <c r="E80" s="413"/>
      <c r="F80" s="11"/>
      <c r="G80" s="11"/>
      <c r="H80" s="10"/>
      <c r="I80" s="10"/>
      <c r="J80" s="10"/>
      <c r="K80" s="10"/>
      <c r="L80" s="89"/>
      <c r="M80" s="89"/>
      <c r="N80" s="89"/>
      <c r="O80" s="295"/>
    </row>
    <row r="81" spans="1:15" ht="15.75">
      <c r="A81" s="306"/>
      <c r="B81" s="123">
        <v>2311</v>
      </c>
      <c r="C81" s="71" t="s">
        <v>36</v>
      </c>
      <c r="D81" s="321">
        <v>1</v>
      </c>
      <c r="E81" s="57" t="s">
        <v>185</v>
      </c>
      <c r="F81" s="11">
        <f aca="true" t="shared" si="15" ref="F81:G85">H81+J81+L81+N81</f>
        <v>8000</v>
      </c>
      <c r="G81" s="11">
        <f t="shared" si="15"/>
        <v>0</v>
      </c>
      <c r="H81" s="3"/>
      <c r="I81" s="3"/>
      <c r="J81" s="3"/>
      <c r="K81" s="3"/>
      <c r="L81" s="4">
        <v>8000</v>
      </c>
      <c r="M81" s="4"/>
      <c r="N81" s="4"/>
      <c r="O81" s="52"/>
    </row>
    <row r="82" spans="1:15" ht="15.75">
      <c r="A82" s="306"/>
      <c r="B82" s="203">
        <v>2311</v>
      </c>
      <c r="C82" s="204" t="s">
        <v>36</v>
      </c>
      <c r="D82" s="309">
        <v>2</v>
      </c>
      <c r="E82" s="57" t="s">
        <v>186</v>
      </c>
      <c r="F82" s="11">
        <f>H82+J82+L82+N82</f>
        <v>3000</v>
      </c>
      <c r="G82" s="11">
        <f>I82+K82+M82+O82</f>
        <v>0</v>
      </c>
      <c r="H82" s="4"/>
      <c r="I82" s="4"/>
      <c r="J82" s="4"/>
      <c r="K82" s="4"/>
      <c r="L82" s="4">
        <v>3000</v>
      </c>
      <c r="M82" s="4"/>
      <c r="N82" s="4"/>
      <c r="O82" s="111"/>
    </row>
    <row r="83" spans="1:15" ht="15.75">
      <c r="A83" s="306"/>
      <c r="B83" s="203"/>
      <c r="C83" s="204"/>
      <c r="D83" s="495" t="s">
        <v>143</v>
      </c>
      <c r="E83" s="413"/>
      <c r="F83" s="11"/>
      <c r="G83" s="11"/>
      <c r="H83" s="4"/>
      <c r="I83" s="4"/>
      <c r="J83" s="4"/>
      <c r="K83" s="4"/>
      <c r="L83" s="4"/>
      <c r="M83" s="4"/>
      <c r="N83" s="4"/>
      <c r="O83" s="111"/>
    </row>
    <row r="84" spans="1:15" ht="16.5" thickBot="1">
      <c r="A84" s="306"/>
      <c r="B84" s="203">
        <v>2311</v>
      </c>
      <c r="C84" s="204" t="s">
        <v>87</v>
      </c>
      <c r="D84" s="273">
        <v>1</v>
      </c>
      <c r="E84" s="202" t="s">
        <v>187</v>
      </c>
      <c r="F84" s="11">
        <f t="shared" si="15"/>
        <v>1248</v>
      </c>
      <c r="G84" s="11">
        <f t="shared" si="15"/>
        <v>1248</v>
      </c>
      <c r="H84" s="4"/>
      <c r="I84" s="4"/>
      <c r="J84" s="4"/>
      <c r="K84" s="4"/>
      <c r="L84" s="4"/>
      <c r="M84" s="4"/>
      <c r="N84" s="4">
        <v>1248</v>
      </c>
      <c r="O84" s="111">
        <v>1248</v>
      </c>
    </row>
    <row r="85" spans="1:15" ht="50.25" customHeight="1" thickBot="1">
      <c r="A85" s="306"/>
      <c r="B85" s="112"/>
      <c r="C85" s="292"/>
      <c r="D85" s="496" t="s">
        <v>26</v>
      </c>
      <c r="E85" s="497"/>
      <c r="F85" s="25">
        <f>H85+J85+L85+N85</f>
        <v>4504</v>
      </c>
      <c r="G85" s="25">
        <f t="shared" si="15"/>
        <v>4448</v>
      </c>
      <c r="H85" s="25">
        <f>SUM(H86:H93)</f>
        <v>0</v>
      </c>
      <c r="I85" s="25">
        <f aca="true" t="shared" si="16" ref="I85:O85">SUM(I86:I93)</f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4504</v>
      </c>
      <c r="O85" s="25">
        <f t="shared" si="16"/>
        <v>4448</v>
      </c>
    </row>
    <row r="86" spans="1:15" ht="15.75">
      <c r="A86" s="306"/>
      <c r="B86" s="199"/>
      <c r="C86" s="200"/>
      <c r="D86" s="413" t="s">
        <v>21</v>
      </c>
      <c r="E86" s="424"/>
      <c r="F86" s="89"/>
      <c r="G86" s="89"/>
      <c r="H86" s="124"/>
      <c r="I86" s="124"/>
      <c r="J86" s="275"/>
      <c r="K86" s="124"/>
      <c r="L86" s="115"/>
      <c r="M86" s="115"/>
      <c r="N86" s="115"/>
      <c r="O86" s="125"/>
    </row>
    <row r="87" spans="1:15" ht="15.75">
      <c r="A87" s="306"/>
      <c r="B87" s="123">
        <v>1530</v>
      </c>
      <c r="C87" s="71" t="s">
        <v>35</v>
      </c>
      <c r="D87" s="309">
        <v>1</v>
      </c>
      <c r="E87" s="60" t="s">
        <v>188</v>
      </c>
      <c r="F87" s="11">
        <f>H87+J87+L87+N87</f>
        <v>1184</v>
      </c>
      <c r="G87" s="11">
        <f>I87+K87+M87+O87</f>
        <v>1184</v>
      </c>
      <c r="H87" s="3"/>
      <c r="I87" s="3"/>
      <c r="J87" s="3"/>
      <c r="K87" s="3"/>
      <c r="L87" s="194"/>
      <c r="M87" s="11"/>
      <c r="N87" s="194">
        <v>1184</v>
      </c>
      <c r="O87" s="296">
        <v>1184</v>
      </c>
    </row>
    <row r="88" spans="1:15" ht="15.75">
      <c r="A88" s="306"/>
      <c r="B88" s="123">
        <v>1550</v>
      </c>
      <c r="C88" s="71" t="s">
        <v>35</v>
      </c>
      <c r="D88" s="309">
        <v>2</v>
      </c>
      <c r="E88" s="60" t="s">
        <v>189</v>
      </c>
      <c r="F88" s="11">
        <f>H88+J88+L88+N88</f>
        <v>1200</v>
      </c>
      <c r="G88" s="11">
        <f>I88+K88+M88+O88</f>
        <v>1144</v>
      </c>
      <c r="H88" s="3"/>
      <c r="I88" s="3"/>
      <c r="J88" s="3"/>
      <c r="K88" s="3"/>
      <c r="L88" s="194"/>
      <c r="M88" s="11"/>
      <c r="N88" s="194">
        <v>1200</v>
      </c>
      <c r="O88" s="296">
        <v>1144</v>
      </c>
    </row>
    <row r="89" spans="1:15" ht="15.75">
      <c r="A89" s="306"/>
      <c r="B89" s="199"/>
      <c r="C89" s="200"/>
      <c r="D89" s="413" t="s">
        <v>19</v>
      </c>
      <c r="E89" s="424"/>
      <c r="F89" s="89"/>
      <c r="G89" s="89"/>
      <c r="H89" s="124"/>
      <c r="I89" s="124"/>
      <c r="J89" s="275"/>
      <c r="K89" s="124"/>
      <c r="L89" s="115"/>
      <c r="M89" s="115"/>
      <c r="N89" s="115"/>
      <c r="O89" s="125"/>
    </row>
    <row r="90" spans="1:15" ht="15.75">
      <c r="A90" s="306"/>
      <c r="B90" s="123">
        <v>1530</v>
      </c>
      <c r="C90" s="71" t="s">
        <v>36</v>
      </c>
      <c r="D90" s="309">
        <v>1</v>
      </c>
      <c r="E90" s="60" t="s">
        <v>190</v>
      </c>
      <c r="F90" s="11">
        <f>H90+J90+L90+N90</f>
        <v>2120</v>
      </c>
      <c r="G90" s="11">
        <f>I90+K90+M90+O90</f>
        <v>2120</v>
      </c>
      <c r="H90" s="3"/>
      <c r="I90" s="3"/>
      <c r="J90" s="3"/>
      <c r="K90" s="3"/>
      <c r="L90" s="194"/>
      <c r="M90" s="11"/>
      <c r="N90" s="194">
        <v>2120</v>
      </c>
      <c r="O90" s="296">
        <v>2120</v>
      </c>
    </row>
    <row r="91" spans="1:15" ht="15.75">
      <c r="A91" s="306"/>
      <c r="B91" s="199"/>
      <c r="C91" s="329"/>
      <c r="D91" s="424" t="s">
        <v>18</v>
      </c>
      <c r="E91" s="424"/>
      <c r="F91" s="89"/>
      <c r="G91" s="89"/>
      <c r="H91" s="102"/>
      <c r="I91" s="103"/>
      <c r="J91" s="103"/>
      <c r="K91" s="10"/>
      <c r="L91" s="10"/>
      <c r="M91" s="10"/>
      <c r="N91" s="10"/>
      <c r="O91" s="28"/>
    </row>
    <row r="92" spans="1:15" ht="15.75">
      <c r="A92" s="306"/>
      <c r="B92" s="123">
        <v>2589</v>
      </c>
      <c r="C92" s="71" t="s">
        <v>37</v>
      </c>
      <c r="D92" s="321">
        <v>1</v>
      </c>
      <c r="E92" s="57" t="s">
        <v>191</v>
      </c>
      <c r="F92" s="11">
        <f>H92+J92+L92+N92</f>
        <v>0</v>
      </c>
      <c r="G92" s="11">
        <f>I92+K92+M92+O92</f>
        <v>0</v>
      </c>
      <c r="H92" s="3"/>
      <c r="I92" s="3"/>
      <c r="J92" s="3"/>
      <c r="K92" s="3"/>
      <c r="L92" s="3"/>
      <c r="M92" s="3"/>
      <c r="N92" s="3"/>
      <c r="O92" s="52"/>
    </row>
    <row r="93" spans="1:15" ht="38.25" customHeight="1" thickBot="1">
      <c r="A93" s="306"/>
      <c r="B93" s="237">
        <v>2589</v>
      </c>
      <c r="C93" s="238" t="s">
        <v>37</v>
      </c>
      <c r="D93" s="322">
        <v>2</v>
      </c>
      <c r="E93" s="330" t="s">
        <v>192</v>
      </c>
      <c r="F93" s="11">
        <f>H93+J93+L93+N93</f>
        <v>0</v>
      </c>
      <c r="G93" s="11">
        <f>I93+K93+M93+O93</f>
        <v>0</v>
      </c>
      <c r="H93" s="51"/>
      <c r="I93" s="51"/>
      <c r="J93" s="51"/>
      <c r="K93" s="51"/>
      <c r="L93" s="51"/>
      <c r="M93" s="51"/>
      <c r="N93" s="51"/>
      <c r="O93" s="184"/>
    </row>
    <row r="94" spans="2:15" ht="16.5" thickBot="1">
      <c r="B94" s="477" t="s">
        <v>158</v>
      </c>
      <c r="C94" s="477" t="s">
        <v>33</v>
      </c>
      <c r="D94" s="510" t="s">
        <v>5</v>
      </c>
      <c r="E94" s="480" t="s">
        <v>7</v>
      </c>
      <c r="F94" s="482" t="s">
        <v>1</v>
      </c>
      <c r="G94" s="374"/>
      <c r="H94" s="521" t="s">
        <v>12</v>
      </c>
      <c r="I94" s="522"/>
      <c r="J94" s="522"/>
      <c r="K94" s="522"/>
      <c r="L94" s="522"/>
      <c r="M94" s="522"/>
      <c r="N94" s="523"/>
      <c r="O94" s="524"/>
    </row>
    <row r="95" spans="2:16" ht="16.5" thickBot="1">
      <c r="B95" s="478"/>
      <c r="C95" s="478"/>
      <c r="D95" s="511"/>
      <c r="E95" s="481"/>
      <c r="F95" s="483"/>
      <c r="G95" s="375" t="s">
        <v>22</v>
      </c>
      <c r="H95" s="506" t="s">
        <v>203</v>
      </c>
      <c r="I95" s="507"/>
      <c r="J95" s="484" t="s">
        <v>159</v>
      </c>
      <c r="K95" s="485"/>
      <c r="L95" s="485"/>
      <c r="M95" s="486"/>
      <c r="N95" s="506" t="s">
        <v>41</v>
      </c>
      <c r="O95" s="507"/>
      <c r="P95" s="305"/>
    </row>
    <row r="96" spans="2:16" ht="27.75" customHeight="1" thickBot="1">
      <c r="B96" s="479"/>
      <c r="C96" s="479"/>
      <c r="D96" s="512"/>
      <c r="E96" s="377"/>
      <c r="F96" s="378"/>
      <c r="G96" s="379"/>
      <c r="H96" s="508"/>
      <c r="I96" s="509"/>
      <c r="J96" s="517" t="s">
        <v>160</v>
      </c>
      <c r="K96" s="518"/>
      <c r="L96" s="519" t="s">
        <v>161</v>
      </c>
      <c r="M96" s="520"/>
      <c r="N96" s="508"/>
      <c r="O96" s="509"/>
      <c r="P96" s="305"/>
    </row>
    <row r="97" spans="2:15" ht="15" customHeight="1" thickBot="1">
      <c r="B97" s="376"/>
      <c r="C97" s="376"/>
      <c r="D97" s="380"/>
      <c r="E97" s="377"/>
      <c r="F97" s="381" t="s">
        <v>162</v>
      </c>
      <c r="G97" s="382" t="s">
        <v>24</v>
      </c>
      <c r="H97" s="381" t="s">
        <v>162</v>
      </c>
      <c r="I97" s="382" t="s">
        <v>24</v>
      </c>
      <c r="J97" s="381" t="s">
        <v>162</v>
      </c>
      <c r="K97" s="382" t="s">
        <v>24</v>
      </c>
      <c r="L97" s="383" t="s">
        <v>162</v>
      </c>
      <c r="M97" s="384" t="s">
        <v>24</v>
      </c>
      <c r="N97" s="383" t="s">
        <v>162</v>
      </c>
      <c r="O97" s="384" t="s">
        <v>24</v>
      </c>
    </row>
    <row r="98" spans="1:15" ht="27" customHeight="1" thickBot="1">
      <c r="A98" s="306"/>
      <c r="B98" s="197"/>
      <c r="C98" s="198"/>
      <c r="D98" s="499" t="s">
        <v>20</v>
      </c>
      <c r="E98" s="500"/>
      <c r="F98" s="389">
        <f>H98+J98+L98+N98</f>
        <v>26684</v>
      </c>
      <c r="G98" s="389">
        <f>I98+K98+M98+O98</f>
        <v>26479</v>
      </c>
      <c r="H98" s="160">
        <f>SUM(H99:H106)</f>
        <v>9179</v>
      </c>
      <c r="I98" s="160">
        <f aca="true" t="shared" si="17" ref="I98:O98">SUM(I99:I106)</f>
        <v>9135</v>
      </c>
      <c r="J98" s="160">
        <f t="shared" si="17"/>
        <v>7000</v>
      </c>
      <c r="K98" s="160">
        <f t="shared" si="17"/>
        <v>7072</v>
      </c>
      <c r="L98" s="160">
        <f t="shared" si="17"/>
        <v>10505</v>
      </c>
      <c r="M98" s="160">
        <f>SUM(M99:M106)</f>
        <v>10272</v>
      </c>
      <c r="N98" s="160">
        <f t="shared" si="17"/>
        <v>0</v>
      </c>
      <c r="O98" s="160">
        <f t="shared" si="17"/>
        <v>0</v>
      </c>
    </row>
    <row r="99" spans="1:15" ht="15.75">
      <c r="A99" s="306"/>
      <c r="B99" s="317"/>
      <c r="C99" s="390"/>
      <c r="D99" s="450" t="s">
        <v>143</v>
      </c>
      <c r="E99" s="450"/>
      <c r="F99" s="95"/>
      <c r="G99" s="95"/>
      <c r="H99" s="29"/>
      <c r="I99" s="29"/>
      <c r="J99" s="29"/>
      <c r="K99" s="29"/>
      <c r="L99" s="29"/>
      <c r="M99" s="29"/>
      <c r="N99" s="29"/>
      <c r="O99" s="391"/>
    </row>
    <row r="100" spans="1:15" ht="15.75">
      <c r="A100" s="392"/>
      <c r="B100" s="123">
        <v>2619</v>
      </c>
      <c r="C100" s="331" t="s">
        <v>87</v>
      </c>
      <c r="D100" s="309">
        <v>1</v>
      </c>
      <c r="E100" s="60" t="s">
        <v>206</v>
      </c>
      <c r="F100" s="11">
        <f aca="true" t="shared" si="18" ref="F100:G106">H100+J100+L100+N100</f>
        <v>10700</v>
      </c>
      <c r="G100" s="11">
        <f t="shared" si="18"/>
        <v>10427</v>
      </c>
      <c r="H100" s="3">
        <v>5700</v>
      </c>
      <c r="I100" s="3">
        <v>5660</v>
      </c>
      <c r="J100" s="3"/>
      <c r="K100" s="3"/>
      <c r="L100" s="3">
        <v>5000</v>
      </c>
      <c r="M100" s="3">
        <v>4767</v>
      </c>
      <c r="N100" s="3"/>
      <c r="O100" s="26"/>
    </row>
    <row r="101" spans="1:15" ht="15.75">
      <c r="A101" s="306"/>
      <c r="B101" s="199"/>
      <c r="C101" s="329"/>
      <c r="D101" s="332">
        <v>2</v>
      </c>
      <c r="E101" s="60" t="s">
        <v>207</v>
      </c>
      <c r="F101" s="11">
        <f t="shared" si="18"/>
        <v>4118</v>
      </c>
      <c r="G101" s="11">
        <f t="shared" si="18"/>
        <v>4118</v>
      </c>
      <c r="H101" s="3">
        <v>2059</v>
      </c>
      <c r="I101" s="3">
        <v>2059</v>
      </c>
      <c r="J101" s="3"/>
      <c r="K101" s="10"/>
      <c r="L101" s="10">
        <v>2059</v>
      </c>
      <c r="M101" s="10">
        <v>2059</v>
      </c>
      <c r="N101" s="10"/>
      <c r="O101" s="28"/>
    </row>
    <row r="102" spans="1:15" ht="15.75">
      <c r="A102" s="392"/>
      <c r="B102" s="199"/>
      <c r="C102" s="329"/>
      <c r="D102" s="332">
        <v>3</v>
      </c>
      <c r="E102" s="186" t="s">
        <v>208</v>
      </c>
      <c r="F102" s="11">
        <f t="shared" si="18"/>
        <v>1420</v>
      </c>
      <c r="G102" s="11">
        <f t="shared" si="18"/>
        <v>1416</v>
      </c>
      <c r="H102" s="3">
        <v>1420</v>
      </c>
      <c r="I102" s="54">
        <v>1416</v>
      </c>
      <c r="J102" s="3"/>
      <c r="K102" s="10"/>
      <c r="L102" s="10"/>
      <c r="M102" s="10"/>
      <c r="N102" s="10"/>
      <c r="O102" s="28"/>
    </row>
    <row r="103" spans="1:15" ht="15.75">
      <c r="A103" s="306"/>
      <c r="B103" s="199"/>
      <c r="C103" s="329"/>
      <c r="D103" s="424" t="s">
        <v>18</v>
      </c>
      <c r="E103" s="424"/>
      <c r="F103" s="11"/>
      <c r="G103" s="11"/>
      <c r="H103" s="3"/>
      <c r="I103" s="3"/>
      <c r="J103" s="3"/>
      <c r="K103" s="10"/>
      <c r="L103" s="10"/>
      <c r="M103" s="10"/>
      <c r="N103" s="10"/>
      <c r="O103" s="28"/>
    </row>
    <row r="104" spans="1:15" ht="23.25">
      <c r="A104" s="306"/>
      <c r="B104" s="123">
        <v>2619</v>
      </c>
      <c r="C104" s="331" t="s">
        <v>37</v>
      </c>
      <c r="D104" s="309">
        <v>1</v>
      </c>
      <c r="E104" s="61" t="s">
        <v>73</v>
      </c>
      <c r="F104" s="11">
        <f>H104+J104+L104+N104</f>
        <v>7000</v>
      </c>
      <c r="G104" s="11">
        <f t="shared" si="18"/>
        <v>7072</v>
      </c>
      <c r="H104" s="3"/>
      <c r="I104" s="3"/>
      <c r="J104" s="3">
        <v>7000</v>
      </c>
      <c r="K104" s="3">
        <v>7072</v>
      </c>
      <c r="L104" s="3"/>
      <c r="M104" s="333"/>
      <c r="N104" s="3"/>
      <c r="O104" s="26"/>
    </row>
    <row r="105" spans="1:15" ht="15.75">
      <c r="A105" s="306"/>
      <c r="B105" s="203">
        <v>2622</v>
      </c>
      <c r="C105" s="334" t="s">
        <v>37</v>
      </c>
      <c r="D105" s="314"/>
      <c r="E105" s="196" t="s">
        <v>193</v>
      </c>
      <c r="F105" s="11">
        <f>H105+J105+L105+N105</f>
        <v>3446</v>
      </c>
      <c r="G105" s="11">
        <f>I105+K105+M105+O105</f>
        <v>3446</v>
      </c>
      <c r="H105" s="3"/>
      <c r="I105" s="3"/>
      <c r="J105" s="3"/>
      <c r="K105" s="3"/>
      <c r="L105" s="3">
        <v>3446</v>
      </c>
      <c r="M105" s="3">
        <v>3446</v>
      </c>
      <c r="N105" s="3"/>
      <c r="O105" s="26"/>
    </row>
    <row r="106" spans="1:15" ht="15.75" customHeight="1" thickBot="1">
      <c r="A106" s="306"/>
      <c r="B106" s="203">
        <v>2619</v>
      </c>
      <c r="C106" s="334" t="s">
        <v>37</v>
      </c>
      <c r="D106" s="314">
        <v>2</v>
      </c>
      <c r="E106" s="62" t="s">
        <v>78</v>
      </c>
      <c r="F106" s="101">
        <f t="shared" si="18"/>
        <v>0</v>
      </c>
      <c r="G106" s="101">
        <f t="shared" si="18"/>
        <v>0</v>
      </c>
      <c r="H106" s="4"/>
      <c r="I106" s="15"/>
      <c r="J106" s="15"/>
      <c r="K106" s="4"/>
      <c r="L106" s="4">
        <v>0</v>
      </c>
      <c r="M106" s="393"/>
      <c r="N106" s="393"/>
      <c r="O106" s="394"/>
    </row>
    <row r="107" spans="1:16" ht="16.5" thickBot="1">
      <c r="A107" s="306"/>
      <c r="B107" s="112"/>
      <c r="C107" s="292"/>
      <c r="D107" s="419" t="s">
        <v>14</v>
      </c>
      <c r="E107" s="420"/>
      <c r="F107" s="25">
        <f>H107+J107+L107+N107</f>
        <v>115806</v>
      </c>
      <c r="G107" s="25">
        <f>I107+K107+M107+O107</f>
        <v>109210</v>
      </c>
      <c r="H107" s="25">
        <f aca="true" t="shared" si="19" ref="H107:O107">SUM(H108:H120)</f>
        <v>13000</v>
      </c>
      <c r="I107" s="25">
        <f t="shared" si="19"/>
        <v>12998</v>
      </c>
      <c r="J107" s="25">
        <f t="shared" si="19"/>
        <v>0</v>
      </c>
      <c r="K107" s="25">
        <f t="shared" si="19"/>
        <v>0</v>
      </c>
      <c r="L107" s="25">
        <f t="shared" si="19"/>
        <v>91160</v>
      </c>
      <c r="M107" s="25">
        <f t="shared" si="19"/>
        <v>85107</v>
      </c>
      <c r="N107" s="25">
        <f t="shared" si="19"/>
        <v>11646</v>
      </c>
      <c r="O107" s="25">
        <f t="shared" si="19"/>
        <v>11105</v>
      </c>
      <c r="P107" s="12"/>
    </row>
    <row r="108" spans="1:16" ht="15.75">
      <c r="A108" s="306"/>
      <c r="B108" s="123"/>
      <c r="C108" s="71"/>
      <c r="D108" s="498" t="s">
        <v>150</v>
      </c>
      <c r="E108" s="449"/>
      <c r="F108" s="11"/>
      <c r="G108" s="11"/>
      <c r="H108" s="10"/>
      <c r="I108" s="10"/>
      <c r="J108" s="10"/>
      <c r="K108" s="10"/>
      <c r="L108" s="89"/>
      <c r="M108" s="89"/>
      <c r="N108" s="89"/>
      <c r="O108" s="295"/>
      <c r="P108" s="12"/>
    </row>
    <row r="109" spans="1:16" ht="15.75">
      <c r="A109" s="306"/>
      <c r="B109" s="123">
        <v>1739</v>
      </c>
      <c r="C109" s="71" t="s">
        <v>35</v>
      </c>
      <c r="D109" s="309">
        <v>1</v>
      </c>
      <c r="E109" s="60" t="s">
        <v>194</v>
      </c>
      <c r="F109" s="11">
        <f>H109+J109+L109+N109</f>
        <v>1000</v>
      </c>
      <c r="G109" s="11">
        <f>I109+K109+M109+O109</f>
        <v>549</v>
      </c>
      <c r="H109" s="3"/>
      <c r="I109" s="3"/>
      <c r="J109" s="3"/>
      <c r="K109" s="3"/>
      <c r="L109" s="194"/>
      <c r="M109" s="194"/>
      <c r="N109" s="194">
        <v>1000</v>
      </c>
      <c r="O109" s="296">
        <v>549</v>
      </c>
      <c r="P109" s="12"/>
    </row>
    <row r="110" spans="1:16" ht="15.75">
      <c r="A110" s="306"/>
      <c r="B110" s="123"/>
      <c r="C110" s="71"/>
      <c r="D110" s="495" t="s">
        <v>53</v>
      </c>
      <c r="E110" s="413"/>
      <c r="F110" s="11"/>
      <c r="G110" s="11"/>
      <c r="H110" s="10"/>
      <c r="I110" s="10"/>
      <c r="J110" s="10"/>
      <c r="K110" s="10"/>
      <c r="L110" s="89"/>
      <c r="M110" s="89"/>
      <c r="N110" s="89"/>
      <c r="O110" s="295"/>
      <c r="P110" s="12"/>
    </row>
    <row r="111" spans="1:16" ht="15.75" customHeight="1">
      <c r="A111" s="306"/>
      <c r="B111" s="123">
        <v>2740</v>
      </c>
      <c r="C111" s="71" t="s">
        <v>36</v>
      </c>
      <c r="D111" s="309">
        <v>1</v>
      </c>
      <c r="E111" s="60" t="s">
        <v>81</v>
      </c>
      <c r="F111" s="11">
        <f aca="true" t="shared" si="20" ref="F111:G113">H111+J111+L111+N111</f>
        <v>3000</v>
      </c>
      <c r="G111" s="11">
        <f t="shared" si="20"/>
        <v>0</v>
      </c>
      <c r="H111" s="3"/>
      <c r="I111" s="3"/>
      <c r="J111" s="3"/>
      <c r="K111" s="3"/>
      <c r="L111" s="194">
        <v>3000</v>
      </c>
      <c r="M111" s="11"/>
      <c r="N111" s="194"/>
      <c r="O111" s="296"/>
      <c r="P111" s="12"/>
    </row>
    <row r="112" spans="1:16" ht="15.75">
      <c r="A112" s="306"/>
      <c r="B112" s="123">
        <v>2745</v>
      </c>
      <c r="C112" s="71" t="s">
        <v>36</v>
      </c>
      <c r="D112" s="309">
        <v>2</v>
      </c>
      <c r="E112" s="60" t="s">
        <v>195</v>
      </c>
      <c r="F112" s="11">
        <f t="shared" si="20"/>
        <v>2000</v>
      </c>
      <c r="G112" s="11">
        <f t="shared" si="20"/>
        <v>0</v>
      </c>
      <c r="H112" s="3"/>
      <c r="I112" s="3"/>
      <c r="J112" s="3"/>
      <c r="K112" s="3"/>
      <c r="L112" s="194">
        <v>2000</v>
      </c>
      <c r="M112" s="11"/>
      <c r="N112" s="11"/>
      <c r="O112" s="122"/>
      <c r="P112" s="12"/>
    </row>
    <row r="113" spans="1:16" ht="15.75">
      <c r="A113" s="306"/>
      <c r="B113" s="123">
        <v>1739</v>
      </c>
      <c r="C113" s="71" t="s">
        <v>36</v>
      </c>
      <c r="D113" s="309">
        <v>3</v>
      </c>
      <c r="E113" s="60" t="s">
        <v>196</v>
      </c>
      <c r="F113" s="11">
        <f t="shared" si="20"/>
        <v>8646</v>
      </c>
      <c r="G113" s="11">
        <f t="shared" si="20"/>
        <v>8646</v>
      </c>
      <c r="H113" s="3"/>
      <c r="I113" s="3"/>
      <c r="J113" s="3"/>
      <c r="K113" s="3"/>
      <c r="L113" s="194"/>
      <c r="M113" s="194"/>
      <c r="N113" s="194">
        <v>8646</v>
      </c>
      <c r="O113" s="296">
        <v>8646</v>
      </c>
      <c r="P113" s="306"/>
    </row>
    <row r="114" spans="1:16" ht="15.75">
      <c r="A114" s="306"/>
      <c r="B114" s="123"/>
      <c r="C114" s="71"/>
      <c r="D114" s="423" t="s">
        <v>18</v>
      </c>
      <c r="E114" s="423"/>
      <c r="F114" s="11"/>
      <c r="G114" s="11"/>
      <c r="H114" s="3"/>
      <c r="I114" s="3"/>
      <c r="J114" s="3"/>
      <c r="K114" s="3"/>
      <c r="L114" s="3"/>
      <c r="M114" s="3"/>
      <c r="N114" s="3"/>
      <c r="O114" s="52"/>
      <c r="P114" s="136"/>
    </row>
    <row r="115" spans="1:16" ht="15.75">
      <c r="A115" s="306"/>
      <c r="B115" s="203">
        <v>2759</v>
      </c>
      <c r="C115" s="331" t="s">
        <v>37</v>
      </c>
      <c r="D115" s="309">
        <v>2</v>
      </c>
      <c r="E115" s="60" t="s">
        <v>197</v>
      </c>
      <c r="F115" s="11">
        <f aca="true" t="shared" si="21" ref="F115:G120">H115+J115+L115+N115</f>
        <v>18000</v>
      </c>
      <c r="G115" s="11">
        <f t="shared" si="21"/>
        <v>18000</v>
      </c>
      <c r="H115" s="3"/>
      <c r="I115" s="14"/>
      <c r="J115" s="14"/>
      <c r="K115" s="3"/>
      <c r="L115" s="3">
        <v>18000</v>
      </c>
      <c r="M115" s="3">
        <v>18000</v>
      </c>
      <c r="N115" s="3"/>
      <c r="O115" s="26"/>
      <c r="P115" s="136"/>
    </row>
    <row r="116" spans="1:16" ht="15.75">
      <c r="A116" s="306"/>
      <c r="B116" s="203">
        <v>2759</v>
      </c>
      <c r="C116" s="331" t="s">
        <v>37</v>
      </c>
      <c r="D116" s="309">
        <v>3</v>
      </c>
      <c r="E116" s="60" t="s">
        <v>198</v>
      </c>
      <c r="F116" s="89">
        <f t="shared" si="21"/>
        <v>56160</v>
      </c>
      <c r="G116" s="89">
        <f t="shared" si="21"/>
        <v>56160</v>
      </c>
      <c r="H116" s="102"/>
      <c r="I116" s="103"/>
      <c r="J116" s="103"/>
      <c r="K116" s="102"/>
      <c r="L116" s="102">
        <v>56160</v>
      </c>
      <c r="M116" s="102">
        <v>56160</v>
      </c>
      <c r="N116" s="102"/>
      <c r="O116" s="104"/>
      <c r="P116" s="136"/>
    </row>
    <row r="117" spans="1:16" ht="21.75" customHeight="1">
      <c r="A117" s="306"/>
      <c r="B117" s="123">
        <v>2740</v>
      </c>
      <c r="C117" s="335" t="s">
        <v>37</v>
      </c>
      <c r="D117" s="332">
        <v>4</v>
      </c>
      <c r="E117" s="60" t="s">
        <v>122</v>
      </c>
      <c r="F117" s="11">
        <f>H117+J117+L117+N117</f>
        <v>12000</v>
      </c>
      <c r="G117" s="11">
        <f>I117+K117+M117+O117</f>
        <v>10947</v>
      </c>
      <c r="H117" s="3"/>
      <c r="I117" s="3"/>
      <c r="J117" s="3"/>
      <c r="K117" s="3"/>
      <c r="L117" s="3">
        <v>12000</v>
      </c>
      <c r="M117" s="3">
        <v>10947</v>
      </c>
      <c r="N117" s="3"/>
      <c r="O117" s="52"/>
      <c r="P117" s="136"/>
    </row>
    <row r="118" spans="1:16" ht="45">
      <c r="A118" s="306"/>
      <c r="B118" s="203">
        <v>1739</v>
      </c>
      <c r="C118" s="331" t="s">
        <v>37</v>
      </c>
      <c r="D118" s="309">
        <v>5</v>
      </c>
      <c r="E118" s="60" t="s">
        <v>199</v>
      </c>
      <c r="F118" s="11">
        <f t="shared" si="21"/>
        <v>7000</v>
      </c>
      <c r="G118" s="11">
        <f t="shared" si="21"/>
        <v>7000</v>
      </c>
      <c r="H118" s="4">
        <v>7000</v>
      </c>
      <c r="I118" s="15">
        <v>7000</v>
      </c>
      <c r="J118" s="15"/>
      <c r="K118" s="4"/>
      <c r="L118" s="4">
        <v>0</v>
      </c>
      <c r="M118" s="4"/>
      <c r="N118" s="4"/>
      <c r="O118" s="27"/>
      <c r="P118" s="136"/>
    </row>
    <row r="119" spans="1:16" ht="30">
      <c r="A119" s="306"/>
      <c r="B119" s="203">
        <v>1739</v>
      </c>
      <c r="C119" s="331" t="s">
        <v>37</v>
      </c>
      <c r="D119" s="309">
        <v>6</v>
      </c>
      <c r="E119" s="60" t="s">
        <v>200</v>
      </c>
      <c r="F119" s="11">
        <f t="shared" si="21"/>
        <v>6000</v>
      </c>
      <c r="G119" s="11">
        <f t="shared" si="21"/>
        <v>5998</v>
      </c>
      <c r="H119" s="4">
        <v>6000</v>
      </c>
      <c r="I119" s="15">
        <v>5998</v>
      </c>
      <c r="J119" s="15"/>
      <c r="K119" s="4"/>
      <c r="L119" s="4">
        <v>0</v>
      </c>
      <c r="M119" s="4"/>
      <c r="N119" s="4"/>
      <c r="O119" s="27"/>
      <c r="P119" s="136"/>
    </row>
    <row r="120" spans="1:16" ht="16.5" thickBot="1">
      <c r="A120" s="306"/>
      <c r="B120" s="203">
        <v>1739</v>
      </c>
      <c r="C120" s="331" t="s">
        <v>37</v>
      </c>
      <c r="D120" s="309">
        <v>7</v>
      </c>
      <c r="E120" s="60" t="s">
        <v>209</v>
      </c>
      <c r="F120" s="11">
        <f t="shared" si="21"/>
        <v>2000</v>
      </c>
      <c r="G120" s="11">
        <f t="shared" si="21"/>
        <v>1910</v>
      </c>
      <c r="H120" s="4"/>
      <c r="I120" s="4"/>
      <c r="J120" s="4"/>
      <c r="K120" s="4"/>
      <c r="L120" s="4"/>
      <c r="M120" s="4"/>
      <c r="N120" s="4">
        <v>2000</v>
      </c>
      <c r="O120" s="111">
        <v>1910</v>
      </c>
      <c r="P120" s="136"/>
    </row>
    <row r="121" spans="1:15" ht="16.5" thickBot="1">
      <c r="A121" s="306"/>
      <c r="B121" s="112"/>
      <c r="C121" s="292"/>
      <c r="D121" s="487" t="s">
        <v>57</v>
      </c>
      <c r="E121" s="488"/>
      <c r="F121" s="25">
        <f>J121+H121+L121+N121</f>
        <v>34772</v>
      </c>
      <c r="G121" s="25">
        <f>I121+K121+M121+O121</f>
        <v>29713</v>
      </c>
      <c r="H121" s="324">
        <f>H122+H128</f>
        <v>0</v>
      </c>
      <c r="I121" s="324">
        <f aca="true" t="shared" si="22" ref="I121:O121">I122</f>
        <v>0</v>
      </c>
      <c r="J121" s="324">
        <f t="shared" si="22"/>
        <v>0</v>
      </c>
      <c r="K121" s="324">
        <f t="shared" si="22"/>
        <v>0</v>
      </c>
      <c r="L121" s="324">
        <f t="shared" si="22"/>
        <v>34100</v>
      </c>
      <c r="M121" s="324">
        <f t="shared" si="22"/>
        <v>29041</v>
      </c>
      <c r="N121" s="324">
        <f t="shared" si="22"/>
        <v>672</v>
      </c>
      <c r="O121" s="324">
        <f t="shared" si="22"/>
        <v>672</v>
      </c>
    </row>
    <row r="122" spans="1:15" ht="16.5" thickBot="1">
      <c r="A122" s="306"/>
      <c r="B122" s="112"/>
      <c r="C122" s="292"/>
      <c r="D122" s="419" t="s">
        <v>9</v>
      </c>
      <c r="E122" s="420"/>
      <c r="F122" s="25">
        <f>H122+J122+L122+N122</f>
        <v>34772</v>
      </c>
      <c r="G122" s="25">
        <f>I122+K122+M122+O122</f>
        <v>29713</v>
      </c>
      <c r="H122" s="25">
        <f>SUM(H124:H128)</f>
        <v>0</v>
      </c>
      <c r="I122" s="25">
        <f aca="true" t="shared" si="23" ref="I122:O122">SUM(I124:I128)</f>
        <v>0</v>
      </c>
      <c r="J122" s="25">
        <f t="shared" si="23"/>
        <v>0</v>
      </c>
      <c r="K122" s="25">
        <f t="shared" si="23"/>
        <v>0</v>
      </c>
      <c r="L122" s="25">
        <f>SUM(L124:L128)</f>
        <v>34100</v>
      </c>
      <c r="M122" s="25">
        <f t="shared" si="23"/>
        <v>29041</v>
      </c>
      <c r="N122" s="25">
        <f>SUM(N124:N128)</f>
        <v>672</v>
      </c>
      <c r="O122" s="25">
        <f t="shared" si="23"/>
        <v>672</v>
      </c>
    </row>
    <row r="123" spans="1:15" ht="15.75">
      <c r="A123" s="306"/>
      <c r="B123" s="199"/>
      <c r="C123" s="200"/>
      <c r="D123" s="424" t="s">
        <v>90</v>
      </c>
      <c r="E123" s="424"/>
      <c r="F123" s="89"/>
      <c r="G123" s="89"/>
      <c r="H123" s="89"/>
      <c r="I123" s="89"/>
      <c r="J123" s="89"/>
      <c r="K123" s="89"/>
      <c r="L123" s="89"/>
      <c r="M123" s="89"/>
      <c r="N123" s="89"/>
      <c r="O123" s="295"/>
    </row>
    <row r="124" spans="1:15" ht="15.75">
      <c r="A124" s="306"/>
      <c r="B124" s="123">
        <v>2122</v>
      </c>
      <c r="C124" s="71" t="s">
        <v>38</v>
      </c>
      <c r="D124" s="309">
        <v>1</v>
      </c>
      <c r="E124" s="59" t="s">
        <v>123</v>
      </c>
      <c r="F124" s="11">
        <f>H124+J124+L124+N124</f>
        <v>5000</v>
      </c>
      <c r="G124" s="11">
        <f>I124+K124+M124+O124</f>
        <v>0</v>
      </c>
      <c r="H124" s="3"/>
      <c r="I124" s="3"/>
      <c r="J124" s="3"/>
      <c r="K124" s="3"/>
      <c r="L124" s="3">
        <v>5000</v>
      </c>
      <c r="M124" s="3"/>
      <c r="N124" s="3"/>
      <c r="O124" s="52"/>
    </row>
    <row r="125" spans="1:15" ht="15.75">
      <c r="A125" s="306"/>
      <c r="B125" s="123"/>
      <c r="C125" s="71"/>
      <c r="D125" s="423" t="s">
        <v>91</v>
      </c>
      <c r="E125" s="423"/>
      <c r="F125" s="11"/>
      <c r="G125" s="11"/>
      <c r="H125" s="11"/>
      <c r="I125" s="11"/>
      <c r="J125" s="11"/>
      <c r="K125" s="11"/>
      <c r="L125" s="11"/>
      <c r="M125" s="11"/>
      <c r="N125" s="11"/>
      <c r="O125" s="122"/>
    </row>
    <row r="126" spans="1:15" ht="15.75">
      <c r="A126" s="306"/>
      <c r="B126" s="123">
        <v>2122</v>
      </c>
      <c r="C126" s="71" t="s">
        <v>86</v>
      </c>
      <c r="D126" s="336">
        <v>0</v>
      </c>
      <c r="E126" s="67" t="s">
        <v>31</v>
      </c>
      <c r="F126" s="11">
        <f aca="true" t="shared" si="24" ref="F126:G128">H126+J126+L126+N126</f>
        <v>20100</v>
      </c>
      <c r="G126" s="11">
        <f t="shared" si="24"/>
        <v>20041</v>
      </c>
      <c r="H126" s="11"/>
      <c r="I126" s="194"/>
      <c r="J126" s="194"/>
      <c r="K126" s="194"/>
      <c r="L126" s="194">
        <v>20100</v>
      </c>
      <c r="M126" s="194">
        <v>20041</v>
      </c>
      <c r="N126" s="11"/>
      <c r="O126" s="122"/>
    </row>
    <row r="127" spans="1:16" ht="16.5" thickBot="1">
      <c r="A127" s="306"/>
      <c r="B127" s="123">
        <v>2122</v>
      </c>
      <c r="C127" s="71" t="s">
        <v>86</v>
      </c>
      <c r="D127" s="337">
        <v>1</v>
      </c>
      <c r="E127" s="338" t="s">
        <v>201</v>
      </c>
      <c r="F127" s="11">
        <f t="shared" si="24"/>
        <v>9000</v>
      </c>
      <c r="G127" s="11">
        <f t="shared" si="24"/>
        <v>9000</v>
      </c>
      <c r="H127" s="101"/>
      <c r="I127" s="339"/>
      <c r="J127" s="339"/>
      <c r="K127" s="339"/>
      <c r="L127" s="339">
        <v>9000</v>
      </c>
      <c r="M127" s="339">
        <v>9000</v>
      </c>
      <c r="N127" s="101"/>
      <c r="O127" s="340"/>
      <c r="P127" s="127"/>
    </row>
    <row r="128" spans="1:16" ht="16.5" thickBot="1">
      <c r="A128" s="306"/>
      <c r="B128" s="112"/>
      <c r="C128" s="292"/>
      <c r="D128" s="419" t="s">
        <v>26</v>
      </c>
      <c r="E128" s="447"/>
      <c r="F128" s="25">
        <f t="shared" si="24"/>
        <v>672</v>
      </c>
      <c r="G128" s="25">
        <f t="shared" si="24"/>
        <v>672</v>
      </c>
      <c r="H128" s="25">
        <f>SUM(H129:H130)</f>
        <v>0</v>
      </c>
      <c r="I128" s="25">
        <f aca="true" t="shared" si="25" ref="I128:O128">SUM(I129:I130)</f>
        <v>0</v>
      </c>
      <c r="J128" s="25">
        <f t="shared" si="25"/>
        <v>0</v>
      </c>
      <c r="K128" s="25">
        <f t="shared" si="25"/>
        <v>0</v>
      </c>
      <c r="L128" s="25">
        <f>SUM(L129:L130)</f>
        <v>0</v>
      </c>
      <c r="M128" s="25">
        <f t="shared" si="25"/>
        <v>0</v>
      </c>
      <c r="N128" s="25">
        <f>SUM(N129:N130)</f>
        <v>672</v>
      </c>
      <c r="O128" s="25">
        <f t="shared" si="25"/>
        <v>672</v>
      </c>
      <c r="P128" s="127"/>
    </row>
    <row r="129" spans="1:16" ht="15.75">
      <c r="A129" s="306"/>
      <c r="B129" s="203"/>
      <c r="C129" s="204"/>
      <c r="D129" s="424" t="s">
        <v>90</v>
      </c>
      <c r="E129" s="424"/>
      <c r="F129" s="11"/>
      <c r="G129" s="11"/>
      <c r="H129" s="3"/>
      <c r="I129" s="3"/>
      <c r="J129" s="3"/>
      <c r="K129" s="3"/>
      <c r="L129" s="3"/>
      <c r="M129" s="3"/>
      <c r="N129" s="3"/>
      <c r="O129" s="52"/>
      <c r="P129" s="127"/>
    </row>
    <row r="130" spans="1:15" ht="16.5" thickBot="1">
      <c r="A130" s="306"/>
      <c r="B130" s="203">
        <v>1530</v>
      </c>
      <c r="C130" s="204">
        <v>5301</v>
      </c>
      <c r="D130" s="337">
        <v>1</v>
      </c>
      <c r="E130" s="338" t="s">
        <v>202</v>
      </c>
      <c r="F130" s="11">
        <f>H130+J130+L130+N130</f>
        <v>672</v>
      </c>
      <c r="G130" s="11">
        <f>I130+K130+M130+O130</f>
        <v>672</v>
      </c>
      <c r="H130" s="3"/>
      <c r="I130" s="3"/>
      <c r="J130" s="3"/>
      <c r="K130" s="3"/>
      <c r="L130" s="3"/>
      <c r="M130" s="3"/>
      <c r="N130" s="3">
        <v>672</v>
      </c>
      <c r="O130" s="52">
        <v>672</v>
      </c>
    </row>
    <row r="131" spans="1:15" ht="16.5" thickBot="1">
      <c r="A131" s="306"/>
      <c r="B131" s="197"/>
      <c r="C131" s="198"/>
      <c r="D131" s="501" t="s">
        <v>144</v>
      </c>
      <c r="E131" s="502"/>
      <c r="F131" s="25">
        <f>J131+H131+L131+N131</f>
        <v>25000</v>
      </c>
      <c r="G131" s="25">
        <f>I131+K131+M131+O131</f>
        <v>25000</v>
      </c>
      <c r="H131" s="341">
        <f>H132</f>
        <v>0</v>
      </c>
      <c r="I131" s="341">
        <f>I132</f>
        <v>0</v>
      </c>
      <c r="J131" s="341">
        <f aca="true" t="shared" si="26" ref="J131:O131">J132</f>
        <v>0</v>
      </c>
      <c r="K131" s="341">
        <f t="shared" si="26"/>
        <v>0</v>
      </c>
      <c r="L131" s="341">
        <f t="shared" si="26"/>
        <v>25000</v>
      </c>
      <c r="M131" s="341">
        <f t="shared" si="26"/>
        <v>25000</v>
      </c>
      <c r="N131" s="341">
        <f t="shared" si="26"/>
        <v>0</v>
      </c>
      <c r="O131" s="342">
        <f t="shared" si="26"/>
        <v>0</v>
      </c>
    </row>
    <row r="132" spans="1:15" ht="16.5" thickBot="1">
      <c r="A132" s="306"/>
      <c r="B132" s="112"/>
      <c r="C132" s="292"/>
      <c r="D132" s="419" t="s">
        <v>145</v>
      </c>
      <c r="E132" s="420"/>
      <c r="F132" s="25">
        <f>H132+J132+L132+N132</f>
        <v>25000</v>
      </c>
      <c r="G132" s="25">
        <f>I132+K132+M132+O132</f>
        <v>25000</v>
      </c>
      <c r="H132" s="25">
        <f aca="true" t="shared" si="27" ref="H132:O132">SUM(H133:H133)</f>
        <v>0</v>
      </c>
      <c r="I132" s="25">
        <f t="shared" si="27"/>
        <v>0</v>
      </c>
      <c r="J132" s="25">
        <f t="shared" si="27"/>
        <v>0</v>
      </c>
      <c r="K132" s="25">
        <f t="shared" si="27"/>
        <v>0</v>
      </c>
      <c r="L132" s="25">
        <f t="shared" si="27"/>
        <v>25000</v>
      </c>
      <c r="M132" s="25">
        <f t="shared" si="27"/>
        <v>25000</v>
      </c>
      <c r="N132" s="25">
        <f t="shared" si="27"/>
        <v>0</v>
      </c>
      <c r="O132" s="78">
        <f t="shared" si="27"/>
        <v>0</v>
      </c>
    </row>
    <row r="133" spans="1:15" ht="16.5" thickBot="1">
      <c r="A133" s="306"/>
      <c r="B133" s="197">
        <v>3738</v>
      </c>
      <c r="C133" s="198">
        <v>5503</v>
      </c>
      <c r="D133" s="343">
        <v>1</v>
      </c>
      <c r="E133" s="159" t="s">
        <v>147</v>
      </c>
      <c r="F133" s="25">
        <f>H133+J133+L133+N133</f>
        <v>25000</v>
      </c>
      <c r="G133" s="25">
        <f>I133+K133+M133+O133</f>
        <v>25000</v>
      </c>
      <c r="H133" s="51"/>
      <c r="I133" s="51"/>
      <c r="J133" s="51"/>
      <c r="K133" s="51"/>
      <c r="L133" s="51">
        <v>25000</v>
      </c>
      <c r="M133" s="51">
        <v>25000</v>
      </c>
      <c r="N133" s="51"/>
      <c r="O133" s="184"/>
    </row>
    <row r="134" spans="1:15" ht="20.25" customHeight="1" thickBot="1">
      <c r="A134" s="306"/>
      <c r="B134" s="344"/>
      <c r="C134" s="345"/>
      <c r="D134" s="346"/>
      <c r="E134" s="347" t="s">
        <v>15</v>
      </c>
      <c r="F134" s="348">
        <f aca="true" t="shared" si="28" ref="F134:O134">F10+F69+F121+F131</f>
        <v>3808215</v>
      </c>
      <c r="G134" s="348">
        <f t="shared" si="28"/>
        <v>2013162</v>
      </c>
      <c r="H134" s="348">
        <f t="shared" si="28"/>
        <v>2445300</v>
      </c>
      <c r="I134" s="348">
        <f t="shared" si="28"/>
        <v>798792</v>
      </c>
      <c r="J134" s="348">
        <f t="shared" si="28"/>
        <v>996755</v>
      </c>
      <c r="K134" s="348">
        <f t="shared" si="28"/>
        <v>996752</v>
      </c>
      <c r="L134" s="348">
        <f t="shared" si="28"/>
        <v>341412</v>
      </c>
      <c r="M134" s="348">
        <f t="shared" si="28"/>
        <v>193467</v>
      </c>
      <c r="N134" s="348">
        <f t="shared" si="28"/>
        <v>24748</v>
      </c>
      <c r="O134" s="348">
        <f t="shared" si="28"/>
        <v>24151</v>
      </c>
    </row>
    <row r="135" spans="2:15" ht="15.75"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</row>
    <row r="136" spans="5:11" ht="15.75">
      <c r="E136" s="136"/>
      <c r="G136" s="349"/>
      <c r="J136" s="7"/>
      <c r="K136" s="359"/>
    </row>
    <row r="137" spans="5:11" ht="20.25" customHeight="1" thickBot="1">
      <c r="E137" s="76" t="s">
        <v>153</v>
      </c>
      <c r="G137" s="136"/>
      <c r="H137" s="359"/>
      <c r="I137" s="359"/>
      <c r="J137" s="7"/>
      <c r="K137" s="136"/>
    </row>
    <row r="138" spans="4:11" ht="15" customHeight="1">
      <c r="D138" s="513" t="s">
        <v>5</v>
      </c>
      <c r="E138" s="441" t="s">
        <v>7</v>
      </c>
      <c r="F138" s="429" t="s">
        <v>204</v>
      </c>
      <c r="G138" s="18"/>
      <c r="K138" s="7"/>
    </row>
    <row r="139" spans="4:11" ht="15.75">
      <c r="D139" s="514"/>
      <c r="E139" s="442"/>
      <c r="F139" s="430"/>
      <c r="G139" s="42" t="s">
        <v>22</v>
      </c>
      <c r="K139" s="7"/>
    </row>
    <row r="140" spans="4:9" ht="16.5" thickBot="1">
      <c r="D140" s="515"/>
      <c r="E140" s="45"/>
      <c r="F140" s="44"/>
      <c r="G140" s="19"/>
      <c r="H140" s="350"/>
      <c r="I140" s="351"/>
    </row>
    <row r="141" spans="4:9" ht="16.5" thickBot="1">
      <c r="D141" s="142">
        <v>1</v>
      </c>
      <c r="E141" s="40">
        <v>2</v>
      </c>
      <c r="F141" s="39">
        <v>3</v>
      </c>
      <c r="G141" s="8">
        <v>4</v>
      </c>
      <c r="H141" s="352"/>
      <c r="I141" s="352"/>
    </row>
    <row r="142" spans="4:9" ht="16.5" customHeight="1" thickBot="1">
      <c r="D142" s="504" t="s">
        <v>8</v>
      </c>
      <c r="E142" s="516"/>
      <c r="F142" s="348">
        <f>F144</f>
        <v>30377</v>
      </c>
      <c r="G142" s="348">
        <f>G144</f>
        <v>30377</v>
      </c>
      <c r="H142" s="55"/>
      <c r="I142" s="65"/>
    </row>
    <row r="143" spans="4:9" ht="19.5" customHeight="1" thickBot="1">
      <c r="D143" s="503" t="s">
        <v>26</v>
      </c>
      <c r="E143" s="426"/>
      <c r="F143" s="360"/>
      <c r="G143" s="361"/>
      <c r="H143" s="56"/>
      <c r="I143" s="170"/>
    </row>
    <row r="144" spans="4:9" ht="16.5" thickBot="1">
      <c r="D144" s="174" t="s">
        <v>43</v>
      </c>
      <c r="E144" s="143" t="s">
        <v>149</v>
      </c>
      <c r="F144" s="362">
        <v>30377</v>
      </c>
      <c r="G144" s="363">
        <v>30377</v>
      </c>
      <c r="H144" s="56"/>
      <c r="I144" s="170"/>
    </row>
    <row r="145" spans="4:9" ht="16.5" customHeight="1" thickBot="1">
      <c r="D145" s="504" t="s">
        <v>11</v>
      </c>
      <c r="E145" s="487"/>
      <c r="F145" s="348">
        <f>F148</f>
        <v>12889</v>
      </c>
      <c r="G145" s="348">
        <f>G148</f>
        <v>12889</v>
      </c>
      <c r="I145" s="7"/>
    </row>
    <row r="146" spans="4:9" ht="26.25" customHeight="1" thickBot="1">
      <c r="D146" s="505" t="s">
        <v>26</v>
      </c>
      <c r="E146" s="447"/>
      <c r="F146" s="133"/>
      <c r="G146" s="297"/>
      <c r="I146" s="173"/>
    </row>
    <row r="147" spans="4:9" ht="15.75">
      <c r="D147" s="465" t="s">
        <v>146</v>
      </c>
      <c r="E147" s="466"/>
      <c r="F147" s="293"/>
      <c r="G147" s="294"/>
      <c r="I147" s="7"/>
    </row>
    <row r="148" spans="4:9" ht="16.5" thickBot="1">
      <c r="D148" s="353">
        <v>1</v>
      </c>
      <c r="E148" s="354" t="s">
        <v>149</v>
      </c>
      <c r="F148" s="342">
        <v>12889</v>
      </c>
      <c r="G148" s="355">
        <v>12889</v>
      </c>
      <c r="I148" s="7"/>
    </row>
    <row r="149" spans="4:12" ht="15.75">
      <c r="D149" s="364"/>
      <c r="E149" s="364"/>
      <c r="F149" s="364"/>
      <c r="G149" s="82"/>
      <c r="H149" s="132"/>
      <c r="I149" s="132"/>
      <c r="J149" s="132"/>
      <c r="K149" s="132"/>
      <c r="L149" s="136"/>
    </row>
    <row r="150" spans="4:12" ht="16.5" thickBot="1">
      <c r="D150" s="76"/>
      <c r="E150" s="76" t="s">
        <v>155</v>
      </c>
      <c r="H150" s="132"/>
      <c r="I150" s="132"/>
      <c r="J150" s="132"/>
      <c r="K150" s="132"/>
      <c r="L150" s="136"/>
    </row>
    <row r="151" spans="4:12" ht="16.5" thickBot="1">
      <c r="D151" s="504" t="s">
        <v>11</v>
      </c>
      <c r="E151" s="487"/>
      <c r="F151" s="78">
        <f>F154</f>
        <v>0</v>
      </c>
      <c r="G151" s="78">
        <f>G154</f>
        <v>0</v>
      </c>
      <c r="H151" s="132"/>
      <c r="I151" s="132"/>
      <c r="J151" s="132"/>
      <c r="K151" s="132"/>
      <c r="L151" s="136"/>
    </row>
    <row r="152" spans="4:12" ht="16.5" thickBot="1">
      <c r="D152" s="463" t="s">
        <v>156</v>
      </c>
      <c r="E152" s="464"/>
      <c r="F152" s="365"/>
      <c r="G152" s="366"/>
      <c r="H152" s="132"/>
      <c r="I152" s="132"/>
      <c r="J152" s="132"/>
      <c r="K152" s="132"/>
      <c r="L152" s="136"/>
    </row>
    <row r="153" spans="4:12" ht="15.75">
      <c r="D153" s="465" t="s">
        <v>44</v>
      </c>
      <c r="E153" s="466"/>
      <c r="F153" s="360"/>
      <c r="G153" s="361"/>
      <c r="H153" s="132"/>
      <c r="I153" s="132"/>
      <c r="J153" s="132"/>
      <c r="K153" s="132"/>
      <c r="L153" s="136"/>
    </row>
    <row r="154" spans="4:12" ht="16.5" thickBot="1">
      <c r="D154" s="367"/>
      <c r="E154" s="368"/>
      <c r="F154" s="369"/>
      <c r="G154" s="370"/>
      <c r="H154" s="132"/>
      <c r="I154" s="132"/>
      <c r="J154" s="132"/>
      <c r="K154" s="132"/>
      <c r="L154" s="136"/>
    </row>
    <row r="155" spans="4:12" ht="15.75">
      <c r="D155" s="364"/>
      <c r="E155" s="364"/>
      <c r="F155" s="364"/>
      <c r="G155" s="82"/>
      <c r="H155" s="132"/>
      <c r="I155" s="132"/>
      <c r="J155" s="132"/>
      <c r="K155" s="132"/>
      <c r="L155" s="136"/>
    </row>
    <row r="156" spans="4:9" ht="16.5" thickBot="1">
      <c r="D156" s="76"/>
      <c r="E156" s="76" t="s">
        <v>154</v>
      </c>
      <c r="I156" s="7"/>
    </row>
    <row r="157" spans="4:9" ht="16.5" thickBot="1">
      <c r="D157" s="504" t="s">
        <v>11</v>
      </c>
      <c r="E157" s="487"/>
      <c r="F157" s="78">
        <f>F160+F162</f>
        <v>88124</v>
      </c>
      <c r="G157" s="78">
        <f>G160+G162</f>
        <v>88124</v>
      </c>
      <c r="I157" s="7"/>
    </row>
    <row r="158" spans="4:15" ht="16.5" thickBot="1">
      <c r="D158" s="463" t="s">
        <v>14</v>
      </c>
      <c r="E158" s="464"/>
      <c r="F158" s="365"/>
      <c r="G158" s="366"/>
      <c r="H158" s="132"/>
      <c r="I158" s="132"/>
      <c r="J158" s="132"/>
      <c r="K158" s="132"/>
      <c r="L158" s="132"/>
      <c r="M158" s="132"/>
      <c r="N158" s="132"/>
      <c r="O158" s="132"/>
    </row>
    <row r="159" spans="4:15" ht="15.75">
      <c r="D159" s="465" t="s">
        <v>44</v>
      </c>
      <c r="E159" s="466"/>
      <c r="F159" s="360"/>
      <c r="G159" s="361"/>
      <c r="H159" s="132"/>
      <c r="I159" s="81"/>
      <c r="J159" s="132"/>
      <c r="K159" s="81"/>
      <c r="L159" s="81"/>
      <c r="M159" s="136"/>
      <c r="N159" s="136"/>
      <c r="O159" s="136"/>
    </row>
    <row r="160" spans="4:15" ht="16.5" thickBot="1">
      <c r="D160" s="367">
        <v>1</v>
      </c>
      <c r="E160" s="368" t="s">
        <v>151</v>
      </c>
      <c r="F160" s="368">
        <v>86774</v>
      </c>
      <c r="G160" s="370">
        <v>86774</v>
      </c>
      <c r="H160" s="132"/>
      <c r="I160" s="132"/>
      <c r="J160" s="132"/>
      <c r="K160" s="132"/>
      <c r="L160" s="132"/>
      <c r="M160" s="136"/>
      <c r="N160" s="136"/>
      <c r="O160" s="136"/>
    </row>
    <row r="161" spans="4:15" ht="15.75">
      <c r="D161" s="471" t="s">
        <v>45</v>
      </c>
      <c r="E161" s="472"/>
      <c r="F161" s="360"/>
      <c r="G161" s="361"/>
      <c r="H161" s="132"/>
      <c r="I161" s="132"/>
      <c r="J161" s="132"/>
      <c r="K161" s="132"/>
      <c r="L161" s="132"/>
      <c r="M161" s="136"/>
      <c r="N161" s="136"/>
      <c r="O161" s="136"/>
    </row>
    <row r="162" spans="4:15" ht="16.5" thickBot="1">
      <c r="D162" s="371">
        <v>1</v>
      </c>
      <c r="E162" s="368" t="s">
        <v>151</v>
      </c>
      <c r="F162" s="362">
        <v>1350</v>
      </c>
      <c r="G162" s="363">
        <v>1350</v>
      </c>
      <c r="H162" s="132"/>
      <c r="I162" s="132"/>
      <c r="J162" s="132"/>
      <c r="K162" s="132"/>
      <c r="L162" s="132"/>
      <c r="M162" s="136"/>
      <c r="N162" s="136"/>
      <c r="O162" s="136"/>
    </row>
    <row r="163" spans="4:15" ht="16.5" thickBot="1">
      <c r="D163" s="504" t="s">
        <v>47</v>
      </c>
      <c r="E163" s="487"/>
      <c r="F163" s="78">
        <f>F165</f>
        <v>660</v>
      </c>
      <c r="G163" s="78">
        <f>G165</f>
        <v>660</v>
      </c>
      <c r="H163" s="132"/>
      <c r="I163" s="132"/>
      <c r="J163" s="132"/>
      <c r="K163" s="132"/>
      <c r="L163" s="132"/>
      <c r="M163" s="136"/>
      <c r="N163" s="136"/>
      <c r="O163" s="136"/>
    </row>
    <row r="164" spans="4:15" ht="15.75">
      <c r="D164" s="465" t="s">
        <v>152</v>
      </c>
      <c r="E164" s="466"/>
      <c r="F164" s="360"/>
      <c r="G164" s="361"/>
      <c r="H164" s="132"/>
      <c r="I164" s="132"/>
      <c r="J164" s="132"/>
      <c r="K164" s="132"/>
      <c r="L164" s="132"/>
      <c r="M164" s="364"/>
      <c r="N164" s="364"/>
      <c r="O164" s="136"/>
    </row>
    <row r="165" spans="4:14" ht="16.5" thickBot="1">
      <c r="D165" s="371">
        <v>1</v>
      </c>
      <c r="E165" s="360" t="s">
        <v>151</v>
      </c>
      <c r="F165" s="362">
        <v>660</v>
      </c>
      <c r="G165" s="363">
        <v>660</v>
      </c>
      <c r="H165" s="132"/>
      <c r="I165" s="132"/>
      <c r="J165" s="132"/>
      <c r="K165" s="132"/>
      <c r="L165" s="132"/>
      <c r="M165" s="149"/>
      <c r="N165" s="136"/>
    </row>
    <row r="166" spans="4:14" ht="16.5" thickBot="1">
      <c r="D166" s="372"/>
      <c r="E166" s="299" t="s">
        <v>157</v>
      </c>
      <c r="F166" s="300">
        <f>F142+F145+F151+F157+F163</f>
        <v>132050</v>
      </c>
      <c r="G166" s="301">
        <f>G142+G145+G151+G157+G163</f>
        <v>132050</v>
      </c>
      <c r="H166" s="364"/>
      <c r="I166" s="136"/>
      <c r="J166" s="155"/>
      <c r="K166" s="155"/>
      <c r="L166" s="39"/>
      <c r="M166" s="136"/>
      <c r="N166" s="136"/>
    </row>
    <row r="167" spans="5:17" ht="15.75">
      <c r="E167" s="364"/>
      <c r="F167" s="77"/>
      <c r="G167" s="77"/>
      <c r="H167" s="39"/>
      <c r="I167" s="39"/>
      <c r="J167" s="155"/>
      <c r="K167" s="155"/>
      <c r="L167" s="154"/>
      <c r="M167" s="149"/>
      <c r="N167" s="136"/>
      <c r="O167" s="136"/>
      <c r="P167" s="136"/>
      <c r="Q167" s="136"/>
    </row>
    <row r="168" spans="5:17" ht="15.75">
      <c r="E168" s="298"/>
      <c r="F168" s="373"/>
      <c r="G168" s="373"/>
      <c r="H168" s="364"/>
      <c r="I168" s="136"/>
      <c r="J168" s="161"/>
      <c r="K168" s="161"/>
      <c r="L168" s="136"/>
      <c r="M168" s="136"/>
      <c r="N168" s="136"/>
      <c r="O168" s="136"/>
      <c r="P168" s="136"/>
      <c r="Q168" s="136"/>
    </row>
    <row r="169" spans="1:28" ht="15.75">
      <c r="A169" s="1"/>
      <c r="B169" s="69"/>
      <c r="C169" s="69"/>
      <c r="D169" s="6"/>
      <c r="E169" s="411" t="s">
        <v>210</v>
      </c>
      <c r="F169" s="411" t="s">
        <v>211</v>
      </c>
      <c r="G169" s="411"/>
      <c r="H169" s="6"/>
      <c r="I169" s="7"/>
      <c r="J169" s="6"/>
      <c r="K169" s="6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>
      <c r="A170" s="1"/>
      <c r="B170" s="69"/>
      <c r="C170" s="69"/>
      <c r="D170" s="6"/>
      <c r="E170" s="411" t="s">
        <v>212</v>
      </c>
      <c r="F170" s="411" t="s">
        <v>213</v>
      </c>
      <c r="G170" s="411"/>
      <c r="H170" s="6"/>
      <c r="I170" s="7"/>
      <c r="J170" s="6"/>
      <c r="K170" s="6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5:17" ht="15.75">
      <c r="E171" s="151"/>
      <c r="F171" s="12"/>
      <c r="G171" s="12"/>
      <c r="H171" s="132"/>
      <c r="I171" s="132"/>
      <c r="J171" s="132"/>
      <c r="K171" s="132"/>
      <c r="L171" s="136"/>
      <c r="M171" s="136"/>
      <c r="N171" s="136"/>
      <c r="O171" s="136"/>
      <c r="P171" s="136"/>
      <c r="Q171" s="136"/>
    </row>
    <row r="172" spans="5:17" ht="15.75">
      <c r="E172" s="151"/>
      <c r="F172" s="12"/>
      <c r="G172" s="12"/>
      <c r="H172" s="132"/>
      <c r="I172" s="132"/>
      <c r="J172" s="132"/>
      <c r="K172" s="132"/>
      <c r="L172" s="136"/>
      <c r="M172" s="136"/>
      <c r="N172" s="136"/>
      <c r="O172" s="136"/>
      <c r="P172" s="136"/>
      <c r="Q172" s="136"/>
    </row>
    <row r="173" spans="5:17" ht="15.75">
      <c r="E173" s="364"/>
      <c r="F173" s="364"/>
      <c r="G173" s="364"/>
      <c r="H173" s="364"/>
      <c r="I173" s="136"/>
      <c r="J173" s="364"/>
      <c r="K173" s="364"/>
      <c r="L173" s="136"/>
      <c r="M173" s="136"/>
      <c r="N173" s="136"/>
      <c r="O173" s="136"/>
      <c r="P173" s="136"/>
      <c r="Q173" s="136"/>
    </row>
    <row r="174" spans="2:18" ht="15.75">
      <c r="B174" s="185"/>
      <c r="C174" s="185"/>
      <c r="D174" s="475"/>
      <c r="E174" s="475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6"/>
      <c r="Q174" s="136"/>
      <c r="R174" s="136"/>
    </row>
    <row r="175" spans="2:18" ht="15.75">
      <c r="B175" s="185"/>
      <c r="C175" s="185"/>
      <c r="D175" s="357"/>
      <c r="E175" s="162"/>
      <c r="F175" s="12"/>
      <c r="G175" s="12"/>
      <c r="H175" s="132"/>
      <c r="I175" s="132"/>
      <c r="J175" s="132"/>
      <c r="K175" s="132"/>
      <c r="L175" s="132"/>
      <c r="M175" s="132"/>
      <c r="N175" s="132"/>
      <c r="O175" s="132"/>
      <c r="P175" s="136"/>
      <c r="Q175" s="136"/>
      <c r="R175" s="136"/>
    </row>
    <row r="176" spans="2:18" ht="15.75">
      <c r="B176" s="185"/>
      <c r="C176" s="185"/>
      <c r="D176" s="364"/>
      <c r="E176" s="364"/>
      <c r="F176" s="364"/>
      <c r="G176" s="364"/>
      <c r="H176" s="364"/>
      <c r="I176" s="136"/>
      <c r="J176" s="364"/>
      <c r="K176" s="364"/>
      <c r="L176" s="136"/>
      <c r="M176" s="136"/>
      <c r="N176" s="136"/>
      <c r="O176" s="136"/>
      <c r="P176" s="136"/>
      <c r="Q176" s="136"/>
      <c r="R176" s="136"/>
    </row>
    <row r="177" spans="2:18" ht="15.75">
      <c r="B177" s="185"/>
      <c r="C177" s="185"/>
      <c r="D177" s="364"/>
      <c r="E177" s="364"/>
      <c r="F177" s="364"/>
      <c r="G177" s="364"/>
      <c r="H177" s="364"/>
      <c r="I177" s="136"/>
      <c r="J177" s="364"/>
      <c r="K177" s="364"/>
      <c r="L177" s="136"/>
      <c r="M177" s="136"/>
      <c r="N177" s="136"/>
      <c r="O177" s="136"/>
      <c r="P177" s="136"/>
      <c r="Q177" s="136"/>
      <c r="R177" s="136"/>
    </row>
    <row r="178" spans="2:18" ht="15.75">
      <c r="B178" s="185"/>
      <c r="C178" s="185"/>
      <c r="D178" s="364"/>
      <c r="E178" s="364"/>
      <c r="F178" s="364"/>
      <c r="G178" s="364"/>
      <c r="H178" s="364"/>
      <c r="I178" s="136"/>
      <c r="J178" s="364"/>
      <c r="K178" s="364"/>
      <c r="L178" s="136"/>
      <c r="M178" s="136"/>
      <c r="N178" s="136"/>
      <c r="O178" s="136"/>
      <c r="P178" s="136"/>
      <c r="Q178" s="136"/>
      <c r="R178" s="136"/>
    </row>
    <row r="179" spans="5:17" ht="15.75">
      <c r="E179" s="364"/>
      <c r="F179" s="364"/>
      <c r="G179" s="364"/>
      <c r="H179" s="364"/>
      <c r="I179" s="136"/>
      <c r="J179" s="364"/>
      <c r="K179" s="364"/>
      <c r="L179" s="136"/>
      <c r="M179" s="136"/>
      <c r="N179" s="136"/>
      <c r="O179" s="136"/>
      <c r="P179" s="136"/>
      <c r="Q179" s="136"/>
    </row>
    <row r="180" spans="5:17" ht="15.75">
      <c r="E180" s="364"/>
      <c r="F180" s="364"/>
      <c r="G180" s="364"/>
      <c r="H180" s="364"/>
      <c r="I180" s="136"/>
      <c r="J180" s="364"/>
      <c r="K180" s="364"/>
      <c r="L180" s="136"/>
      <c r="M180" s="136"/>
      <c r="N180" s="136"/>
      <c r="O180" s="136"/>
      <c r="P180" s="136"/>
      <c r="Q180" s="136"/>
    </row>
    <row r="181" spans="5:17" ht="15.75">
      <c r="E181" s="364"/>
      <c r="F181" s="364"/>
      <c r="G181" s="364"/>
      <c r="H181" s="364"/>
      <c r="I181" s="136"/>
      <c r="J181" s="364"/>
      <c r="K181" s="364"/>
      <c r="L181" s="136"/>
      <c r="M181" s="136"/>
      <c r="N181" s="136"/>
      <c r="O181" s="136"/>
      <c r="P181" s="136"/>
      <c r="Q181" s="136"/>
    </row>
    <row r="182" spans="5:17" ht="15.75">
      <c r="E182" s="364"/>
      <c r="F182" s="364"/>
      <c r="G182" s="364"/>
      <c r="H182" s="364"/>
      <c r="I182" s="136"/>
      <c r="J182" s="364"/>
      <c r="K182" s="364"/>
      <c r="L182" s="136"/>
      <c r="M182" s="136"/>
      <c r="N182" s="136"/>
      <c r="O182" s="136"/>
      <c r="P182" s="136"/>
      <c r="Q182" s="136"/>
    </row>
    <row r="183" spans="5:17" ht="15.75">
      <c r="E183" s="364"/>
      <c r="F183" s="364"/>
      <c r="G183" s="364"/>
      <c r="H183" s="364"/>
      <c r="I183" s="136"/>
      <c r="J183" s="364"/>
      <c r="K183" s="364"/>
      <c r="L183" s="136"/>
      <c r="M183" s="136"/>
      <c r="N183" s="136"/>
      <c r="O183" s="136"/>
      <c r="P183" s="136"/>
      <c r="Q183" s="136"/>
    </row>
    <row r="184" spans="5:17" ht="15.75">
      <c r="E184" s="364"/>
      <c r="F184" s="364"/>
      <c r="G184" s="364"/>
      <c r="H184" s="364"/>
      <c r="I184" s="136"/>
      <c r="J184" s="364"/>
      <c r="K184" s="364"/>
      <c r="L184" s="136"/>
      <c r="M184" s="136"/>
      <c r="N184" s="136"/>
      <c r="O184" s="136"/>
      <c r="P184" s="136"/>
      <c r="Q184" s="136"/>
    </row>
    <row r="185" spans="5:17" ht="15.75">
      <c r="E185" s="364"/>
      <c r="F185" s="364"/>
      <c r="G185" s="364"/>
      <c r="H185" s="364"/>
      <c r="I185" s="136"/>
      <c r="J185" s="364"/>
      <c r="K185" s="364"/>
      <c r="L185" s="136"/>
      <c r="M185" s="136"/>
      <c r="N185" s="136"/>
      <c r="O185" s="136"/>
      <c r="P185" s="136"/>
      <c r="Q185" s="136"/>
    </row>
    <row r="186" spans="5:17" ht="15.75">
      <c r="E186" s="364"/>
      <c r="F186" s="364"/>
      <c r="G186" s="364"/>
      <c r="H186" s="364"/>
      <c r="I186" s="136"/>
      <c r="J186" s="364"/>
      <c r="K186" s="364"/>
      <c r="L186" s="136"/>
      <c r="M186" s="136"/>
      <c r="N186" s="136"/>
      <c r="O186" s="136"/>
      <c r="P186" s="136"/>
      <c r="Q186" s="136"/>
    </row>
    <row r="187" spans="5:17" ht="15.75">
      <c r="E187" s="364"/>
      <c r="F187" s="364"/>
      <c r="G187" s="364"/>
      <c r="H187" s="364"/>
      <c r="I187" s="136"/>
      <c r="J187" s="364"/>
      <c r="K187" s="364"/>
      <c r="L187" s="136"/>
      <c r="M187" s="136"/>
      <c r="N187" s="136"/>
      <c r="O187" s="136"/>
      <c r="P187" s="136"/>
      <c r="Q187" s="136"/>
    </row>
    <row r="188" spans="5:17" ht="15.75">
      <c r="E188" s="364"/>
      <c r="F188" s="364"/>
      <c r="G188" s="364"/>
      <c r="H188" s="364"/>
      <c r="I188" s="136"/>
      <c r="J188" s="364"/>
      <c r="K188" s="364"/>
      <c r="L188" s="136"/>
      <c r="M188" s="136"/>
      <c r="N188" s="136"/>
      <c r="O188" s="136"/>
      <c r="P188" s="136"/>
      <c r="Q188" s="136"/>
    </row>
    <row r="189" spans="5:17" ht="15.75">
      <c r="E189" s="364"/>
      <c r="F189" s="364"/>
      <c r="G189" s="364"/>
      <c r="H189" s="364"/>
      <c r="I189" s="136"/>
      <c r="J189" s="364"/>
      <c r="K189" s="364"/>
      <c r="L189" s="136"/>
      <c r="M189" s="136"/>
      <c r="N189" s="136"/>
      <c r="O189" s="136"/>
      <c r="P189" s="136"/>
      <c r="Q189" s="136"/>
    </row>
    <row r="190" ht="15.75">
      <c r="I190" s="7"/>
    </row>
    <row r="191" ht="15.75">
      <c r="I191" s="7"/>
    </row>
    <row r="192" ht="15.75">
      <c r="I192" s="7"/>
    </row>
    <row r="193" ht="15.75">
      <c r="I193" s="7"/>
    </row>
    <row r="194" ht="15.75">
      <c r="I194" s="7"/>
    </row>
    <row r="195" ht="15.75">
      <c r="I195" s="7"/>
    </row>
    <row r="196" ht="15.75">
      <c r="I196" s="7"/>
    </row>
    <row r="197" ht="15.75">
      <c r="I197" s="7"/>
    </row>
    <row r="198" ht="15.75">
      <c r="I198" s="7"/>
    </row>
    <row r="199" ht="15.75">
      <c r="I199" s="7"/>
    </row>
    <row r="200" ht="15.75">
      <c r="I200" s="7"/>
    </row>
    <row r="201" ht="15.75">
      <c r="I201" s="7"/>
    </row>
    <row r="202" ht="15.75">
      <c r="I202" s="7"/>
    </row>
    <row r="203" ht="15.75">
      <c r="I203" s="7"/>
    </row>
    <row r="204" ht="15.75">
      <c r="I204" s="7"/>
    </row>
    <row r="205" ht="15.75">
      <c r="I205" s="7"/>
    </row>
    <row r="206" ht="15.75">
      <c r="I206" s="7"/>
    </row>
    <row r="207" ht="15.75">
      <c r="I207" s="7"/>
    </row>
    <row r="208" ht="15.75">
      <c r="I208" s="7"/>
    </row>
    <row r="209" ht="15.75">
      <c r="I209" s="7"/>
    </row>
    <row r="210" ht="15.75">
      <c r="I210" s="7"/>
    </row>
    <row r="211" ht="15.75">
      <c r="I211" s="7"/>
    </row>
    <row r="212" ht="15.75">
      <c r="I212" s="7"/>
    </row>
    <row r="213" ht="15.75">
      <c r="I213" s="7"/>
    </row>
  </sheetData>
  <sheetProtection/>
  <mergeCells count="101">
    <mergeCell ref="N3:O3"/>
    <mergeCell ref="B94:B96"/>
    <mergeCell ref="C94:C96"/>
    <mergeCell ref="D94:D96"/>
    <mergeCell ref="E94:E95"/>
    <mergeCell ref="F94:F95"/>
    <mergeCell ref="H94:O94"/>
    <mergeCell ref="H95:I96"/>
    <mergeCell ref="J95:M95"/>
    <mergeCell ref="N95:O96"/>
    <mergeCell ref="J96:K96"/>
    <mergeCell ref="B57:B59"/>
    <mergeCell ref="C57:C59"/>
    <mergeCell ref="D57:D59"/>
    <mergeCell ref="E57:E58"/>
    <mergeCell ref="F57:F58"/>
    <mergeCell ref="H57:O57"/>
    <mergeCell ref="H58:I59"/>
    <mergeCell ref="J58:M58"/>
    <mergeCell ref="N58:O59"/>
    <mergeCell ref="J59:K59"/>
    <mergeCell ref="B32:B34"/>
    <mergeCell ref="C32:C34"/>
    <mergeCell ref="D32:D34"/>
    <mergeCell ref="E32:E33"/>
    <mergeCell ref="F32:F33"/>
    <mergeCell ref="H32:O32"/>
    <mergeCell ref="H33:I34"/>
    <mergeCell ref="J33:M33"/>
    <mergeCell ref="N33:O34"/>
    <mergeCell ref="J34:K34"/>
    <mergeCell ref="D159:E159"/>
    <mergeCell ref="D161:E161"/>
    <mergeCell ref="N6:O7"/>
    <mergeCell ref="J7:K7"/>
    <mergeCell ref="L7:M7"/>
    <mergeCell ref="H5:O5"/>
    <mergeCell ref="L34:M34"/>
    <mergeCell ref="L59:M59"/>
    <mergeCell ref="L96:M96"/>
    <mergeCell ref="D152:E152"/>
    <mergeCell ref="D153:E153"/>
    <mergeCell ref="D163:E163"/>
    <mergeCell ref="D164:E164"/>
    <mergeCell ref="D174:E174"/>
    <mergeCell ref="H6:I7"/>
    <mergeCell ref="D5:D7"/>
    <mergeCell ref="D138:D140"/>
    <mergeCell ref="D157:E157"/>
    <mergeCell ref="D158:E158"/>
    <mergeCell ref="D142:E142"/>
    <mergeCell ref="D143:E143"/>
    <mergeCell ref="D145:E145"/>
    <mergeCell ref="D146:E146"/>
    <mergeCell ref="D147:E147"/>
    <mergeCell ref="D151:E151"/>
    <mergeCell ref="D132:E132"/>
    <mergeCell ref="E138:E139"/>
    <mergeCell ref="F138:F139"/>
    <mergeCell ref="D125:E125"/>
    <mergeCell ref="D128:E128"/>
    <mergeCell ref="D129:E129"/>
    <mergeCell ref="D131:E131"/>
    <mergeCell ref="D121:E121"/>
    <mergeCell ref="D122:E122"/>
    <mergeCell ref="D123:E123"/>
    <mergeCell ref="D107:E107"/>
    <mergeCell ref="D108:E108"/>
    <mergeCell ref="D110:E110"/>
    <mergeCell ref="D114:E114"/>
    <mergeCell ref="D86:E86"/>
    <mergeCell ref="D89:E89"/>
    <mergeCell ref="D91:E91"/>
    <mergeCell ref="D98:E98"/>
    <mergeCell ref="D99:E99"/>
    <mergeCell ref="D103:E103"/>
    <mergeCell ref="D73:E73"/>
    <mergeCell ref="D75:E75"/>
    <mergeCell ref="D76:E76"/>
    <mergeCell ref="D80:E80"/>
    <mergeCell ref="D83:E83"/>
    <mergeCell ref="D85:E85"/>
    <mergeCell ref="D25:E25"/>
    <mergeCell ref="D54:E54"/>
    <mergeCell ref="D61:E61"/>
    <mergeCell ref="D69:E69"/>
    <mergeCell ref="D70:E70"/>
    <mergeCell ref="D71:E71"/>
    <mergeCell ref="D10:E10"/>
    <mergeCell ref="D11:E11"/>
    <mergeCell ref="D15:E15"/>
    <mergeCell ref="P20:S20"/>
    <mergeCell ref="D21:E21"/>
    <mergeCell ref="D23:E23"/>
    <mergeCell ref="D2:M2"/>
    <mergeCell ref="D3:M3"/>
    <mergeCell ref="B5:B7"/>
    <mergeCell ref="C5:C7"/>
    <mergeCell ref="E5:E6"/>
    <mergeCell ref="F5:F6"/>
    <mergeCell ref="J6:M6"/>
  </mergeCells>
  <printOptions/>
  <pageMargins left="0.7480314960629921" right="0.7480314960629921" top="0.3937007874015748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DEftimova</dc:creator>
  <cp:keywords/>
  <dc:description/>
  <cp:lastModifiedBy>Nikolinka Ganewa</cp:lastModifiedBy>
  <cp:lastPrinted>2017-07-31T07:55:33Z</cp:lastPrinted>
  <dcterms:created xsi:type="dcterms:W3CDTF">2009-02-04T14:18:47Z</dcterms:created>
  <dcterms:modified xsi:type="dcterms:W3CDTF">2017-08-01T11:58:20Z</dcterms:modified>
  <cp:category/>
  <cp:version/>
  <cp:contentType/>
  <cp:contentStatus/>
</cp:coreProperties>
</file>